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090" windowHeight="8625" tabRatio="657" activeTab="3"/>
  </bookViews>
  <sheets>
    <sheet name="текст" sheetId="1" r:id="rId1"/>
    <sheet name="прил 1 источники" sheetId="2" r:id="rId2"/>
    <sheet name="прил 2 доходы" sheetId="3" r:id="rId3"/>
    <sheet name="прил 3 РП" sheetId="4" r:id="rId4"/>
    <sheet name="прил 4 ведом" sheetId="5" r:id="rId5"/>
    <sheet name="прил 5 программы" sheetId="6" r:id="rId6"/>
  </sheets>
  <definedNames/>
  <calcPr fullCalcOnLoad="1"/>
</workbook>
</file>

<file path=xl/sharedStrings.xml><?xml version="1.0" encoding="utf-8"?>
<sst xmlns="http://schemas.openxmlformats.org/spreadsheetml/2006/main" count="684" uniqueCount="274">
  <si>
    <t>0140000000</t>
  </si>
  <si>
    <t>0140082060</t>
  </si>
  <si>
    <t xml:space="preserve">Подпрограмма "Прочие мероприятия Захаровского сельсовета" </t>
  </si>
  <si>
    <t>810 2 02 30000 00 0000 150</t>
  </si>
  <si>
    <t>810 2 02 30024 00 0000 150</t>
  </si>
  <si>
    <t>810 2 02 30024 10 0000 150</t>
  </si>
  <si>
    <t>810 2 02 30024 10 4901 150</t>
  </si>
  <si>
    <t>810 2 02 35118 00 0000 150</t>
  </si>
  <si>
    <t>810 2 02 35118 10 0000 150</t>
  </si>
  <si>
    <t>000 2 02 40000 00 0000 150</t>
  </si>
  <si>
    <t>810 2 02 49999 00 0000 150</t>
  </si>
  <si>
    <t>810 2 02 49999 10 0000 150</t>
  </si>
  <si>
    <t>810 2 02 49999 10 0002 150</t>
  </si>
  <si>
    <t>Наименование кода классификации доходов бюджета</t>
  </si>
  <si>
    <t>ВСЕГО</t>
  </si>
  <si>
    <t>120</t>
  </si>
  <si>
    <t>Закупки товаров, работ и услуг для государственных (муниципальных) нужд</t>
  </si>
  <si>
    <t>200</t>
  </si>
  <si>
    <t>Расходы на выплату персоналу в целях обеспечения выполнения функций государственными (муниципальными) органами, казеными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</si>
  <si>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 нужд</t>
  </si>
  <si>
    <t>240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</si>
  <si>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статьяи 227, 227.1 и 228 Налогового кодекса Российской Федерации</t>
  </si>
  <si>
    <t>Наименование кода группы,подгруппы,статьи, вида источника финансирования дефицита бюджета,кода классификации операций сектора государственного управления,относящихся к источникам финансирования дефицитов бюджетов Российской Федерации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</si>
  <si>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4</t>
    </r>
  </si>
  <si>
    <t>Итого источников внутреннего финансирования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</si>
  <si>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</si>
  <si>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</si>
  <si>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</si>
  <si>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</si>
  <si>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870</t>
  </si>
  <si>
    <t>Резервные средства</t>
  </si>
  <si>
    <t>100</t>
  </si>
  <si>
    <t>850</t>
  </si>
  <si>
    <t>Уплата налогов, сборов и иных платежей</t>
  </si>
  <si>
    <t>№ строки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</si>
  <si>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(рублей)</t>
  </si>
  <si>
    <t>Код бюджетной классификации</t>
  </si>
  <si>
    <t>000 1 00 00000 00 0000 000</t>
  </si>
  <si>
    <t>НАЛОГОВЫЕ И НЕНАЛОГОВЫЕ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</si>
  <si>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</si>
  <si>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</si>
  <si>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</si>
  <si>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</si>
  <si>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182 1 06 00000 00 0000 000</t>
  </si>
  <si>
    <t>182 1 06 06040 00 0000 110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</si>
  <si>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</si>
  <si>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</si>
  <si>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участком, расположенным в границах сельских   поселений</t>
  </si>
  <si>
    <t>ИТОГО:</t>
  </si>
  <si>
    <t>Код
строки</t>
  </si>
  <si>
    <t>Наименование показателя</t>
  </si>
  <si>
    <t>Код по бюджетной классификации Российской Федерации</t>
  </si>
  <si>
    <t>раздел подраздел</t>
  </si>
  <si>
    <t>целевая статья</t>
  </si>
  <si>
    <t>вида расходов</t>
  </si>
  <si>
    <t xml:space="preserve">Общегосударственные вопросы                                                          </t>
  </si>
  <si>
    <t>Непрограмные расходы на функционирование высшего должностного лица муниципального образования</t>
  </si>
  <si>
    <t>Функционирование Главы сельского совета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</si>
  <si>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</si>
  <si>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</si>
  <si>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Руководство и управление в сфере установленных функций органов местного самоуправления в рамках непрограммных расходов отдельных органов местного самоуправления</t>
  </si>
  <si>
    <t>Закупка товаров, работ и услуг для государственных (муниципальных) нужд</t>
  </si>
  <si>
    <t>0130000000</t>
  </si>
  <si>
    <t xml:space="preserve">Культура, кинематография </t>
  </si>
  <si>
    <t>Межбюджетные трансферты</t>
  </si>
  <si>
    <t>540</t>
  </si>
  <si>
    <t>Итого: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</si>
  <si>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</si>
  <si>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</si>
  <si>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</si>
  <si>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</si>
  <si>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Руководство и управление в сфере установленных функций органов местного самоуправления в рамках непрограммных расходов на функционирование высшего должностного лица муниципального образования местного самоуправления</t>
  </si>
  <si>
    <t>0100</t>
  </si>
  <si>
    <t>0400</t>
  </si>
  <si>
    <t>9100000000</t>
  </si>
  <si>
    <t>0110000000</t>
  </si>
  <si>
    <t>0100000000</t>
  </si>
  <si>
    <t>0102</t>
  </si>
  <si>
    <t>0104</t>
  </si>
  <si>
    <t>0111</t>
  </si>
  <si>
    <t>0113</t>
  </si>
  <si>
    <t>0200</t>
  </si>
  <si>
    <t>0203</t>
  </si>
  <si>
    <t>0300</t>
  </si>
  <si>
    <t>0409</t>
  </si>
  <si>
    <t>0500</t>
  </si>
  <si>
    <t>0503</t>
  </si>
  <si>
    <t>0800</t>
  </si>
  <si>
    <t>0801</t>
  </si>
  <si>
    <t>8110051180</t>
  </si>
  <si>
    <t>Раздел-подраздел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</si>
  <si>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</si>
  <si>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</si>
  <si>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</si>
  <si>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</si>
  <si>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182 1 01 02010 01 0000 110</t>
  </si>
  <si>
    <t>НАЛОГИ НА ИМУЩЕСТВО</t>
  </si>
  <si>
    <t>182 1 06 06000 00 0000 110</t>
  </si>
  <si>
    <t>Земельный налог</t>
  </si>
  <si>
    <t>Национальная экономика</t>
  </si>
  <si>
    <t>500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</si>
  <si>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</si>
  <si>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</si>
  <si>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</si>
  <si>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</si>
  <si>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</si>
  <si>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Благоустройство</t>
  </si>
  <si>
    <t>Культура</t>
  </si>
  <si>
    <t>Наименование показателя бюджетной классификации</t>
  </si>
  <si>
    <t>Код ведомства</t>
  </si>
  <si>
    <t>Функционирование высшего должностного лица  субъекта Российской Федерации и муниципального образования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</si>
  <si>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</si>
  <si>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</si>
  <si>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</si>
  <si>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Условно утвержденные расходы</t>
  </si>
  <si>
    <t>Дорожное хозяйство (дорожные фонды)</t>
  </si>
  <si>
    <t>000 1 03 00000 00 0000 000</t>
  </si>
  <si>
    <t>000 1 03 02000 01 0000 110</t>
  </si>
  <si>
    <t>100 1 03 02230 01 0000 110</t>
  </si>
  <si>
    <t>100 1 03 02240 01 0000 110</t>
  </si>
  <si>
    <t>100 1 03 02250 01 0000 110</t>
  </si>
  <si>
    <t>100 1 03 02260 01 0000 110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</si>
  <si>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</si>
  <si>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</si>
  <si>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</si>
  <si>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</si>
  <si>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</si>
  <si>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</si>
  <si>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</si>
  <si>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 денежных средств бюджетов</t>
  </si>
  <si>
    <t>Уменьшение остатков денежных средств бюджетов поселений</t>
  </si>
  <si>
    <t>(рублей)</t>
  </si>
  <si>
    <t>№  строки</t>
  </si>
  <si>
    <t>Код</t>
  </si>
  <si>
    <t>Непрограммные расходы на функционирование  высшего должностного лица муниципального образования</t>
  </si>
  <si>
    <t>Функционирование главы сельского Совета</t>
  </si>
  <si>
    <t>Руководство и управление в сфере установленных функций органов местного самоуправления в рамках непрограмных расходов на функционирование высшего должностного лица муниципального образования местного самоуправления</t>
  </si>
  <si>
    <t>Расходы на выплату персоналу государственных (муниципальных) органов</t>
  </si>
  <si>
    <t>Непрограммные расходы отдельных органов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</si>
  <si>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 отдельных органов местного самоуправления</t>
  </si>
  <si>
    <t>Иные бюджетные ассигнования</t>
  </si>
  <si>
    <t>800</t>
  </si>
  <si>
    <t>Земельный налог с организаций</t>
  </si>
  <si>
    <t>182 1 06 06030 00 0000 110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</si>
  <si>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</si>
  <si>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</si>
  <si>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810 01 05 00 00 00 0000 000</t>
  </si>
  <si>
    <t>810 01 05 00 00 00 0000 500</t>
  </si>
  <si>
    <t>810 01 05 02 00 00 0000 500</t>
  </si>
  <si>
    <t>810 01 05 02 01 00 0000 510</t>
  </si>
  <si>
    <t>810 01 05 02 01 10 0000 510</t>
  </si>
  <si>
    <t>810 01 05 00 00 00 0000 600</t>
  </si>
  <si>
    <t>810 01 05 02 00 00 0000 600</t>
  </si>
  <si>
    <t>810 01 05 02 01 00 0000 610</t>
  </si>
  <si>
    <t>810 01 05 02 01 10 0000 610</t>
  </si>
  <si>
    <t xml:space="preserve">           Красноярский край Казачинский район</t>
  </si>
  <si>
    <t xml:space="preserve">                Глава Захаровского сельсовета:                                                        Розе Т.А.     </t>
  </si>
  <si>
    <t>810 2 02 00000 00 0000 000</t>
  </si>
  <si>
    <t>0110081010</t>
  </si>
  <si>
    <t>0130082020</t>
  </si>
  <si>
    <t xml:space="preserve">Администрация Захаровского сельсовета  Казачинского района Красноярского края                                                      </t>
  </si>
  <si>
    <t>Функционирование администрации Захаровского сельсовета</t>
  </si>
  <si>
    <t>Резервные фонды исполнительных органов местного самоуправления по администрации Захаровского сельсовета в рамках непрограммных расходов отдельных органов местного самоуправления</t>
  </si>
  <si>
    <t xml:space="preserve">Муниципальная программа Захаровского сельсовета "Создание безопасных и комфортных условий для проживания на территории Захаровского сельсовета" </t>
  </si>
  <si>
    <t xml:space="preserve">Подпрограмма "Благоустройство территории Захаровского сельсовета" </t>
  </si>
  <si>
    <t>Подпрограмма "Обеспечение безопасности жителей Захаровского сельсовета"</t>
  </si>
  <si>
    <t xml:space="preserve">Подпрограмма "Содержание автомобильных дорог общего пользования Захаровского сельсовета" </t>
  </si>
  <si>
    <t xml:space="preserve">Уличное освещение в рамках подпрограммы "Благоустройство территории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</si>
  <si>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>Подпрограмма  "Благоустройство  территории Захаровского сельсовета "</t>
  </si>
  <si>
    <t xml:space="preserve">Уличное освещение в рамках подпрограммы "Благоустройство  территории Захаровского сельсовета "  муниципальной программы Захаровского сельсовета "Создание безопасных и комфортных условий для проживания на территории Захаровского сельсовета"  </t>
  </si>
  <si>
    <t>Осуществление первичного воинского учета на территориях, где отсутствуют военные комиссариаты по администрации Захаровского сельсовета в рамках непрограммных расходов отдельных органов местного самоуправления</t>
  </si>
  <si>
    <t>всего</t>
  </si>
  <si>
    <t>0120000000</t>
  </si>
  <si>
    <t>0120081090</t>
  </si>
  <si>
    <t>рублей</t>
  </si>
  <si>
    <t>Российская Федерация</t>
  </si>
  <si>
    <t>0502</t>
  </si>
  <si>
    <t>0110083010</t>
  </si>
  <si>
    <t xml:space="preserve">Мероприятия в области организации водоснабжения населения  в рамках подпрограммы "Благоустройство территории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</si>
  <si>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>Комунальное хозяйство</t>
  </si>
  <si>
    <t>Коммунальное хозяйство</t>
  </si>
  <si>
    <t>Субвенции бюджетам сельских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</si>
  <si>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</si>
  <si>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бюджетной системы Российской Федерации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</si>
  <si>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</si>
  <si>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</t>
  </si>
  <si>
    <t>Доходы бюджета поселения  2023 года</t>
  </si>
  <si>
    <t>Сумма на 2023 год</t>
  </si>
  <si>
    <t>810 2 02 10000 00 0000 150</t>
  </si>
  <si>
    <t>810 2 02 15001 00 0000 150</t>
  </si>
  <si>
    <t>810 2 02 15001 10 0000 150</t>
  </si>
  <si>
    <t>Дотации бюджетам бюджетной системы Российской Федерации</t>
  </si>
  <si>
    <t xml:space="preserve">Дотация на выравнивание  бюджетной обеспеченности </t>
  </si>
  <si>
    <t>Приложение № 1</t>
  </si>
  <si>
    <t>Субвенции бюджетам сельских поселений на выполнение передаваемых полномочий субъектов Российской Федерации (по созданию и обеспечению деятельности административных комиссий )</t>
  </si>
  <si>
    <t>Доходы бюджета поселения  2024 года</t>
  </si>
  <si>
    <t>Сумма на 2024 год</t>
  </si>
  <si>
    <t>Приложение № 2</t>
  </si>
  <si>
    <t>Приложение № 3</t>
  </si>
  <si>
    <t xml:space="preserve">                                                                                                                        Приложение № 4</t>
  </si>
  <si>
    <t xml:space="preserve">                                                                                                                                                                                                 Приложение № 5</t>
  </si>
  <si>
    <t>1400</t>
  </si>
  <si>
    <t>1403</t>
  </si>
  <si>
    <t>Прочие межбюджетные трансферты общего характера</t>
  </si>
  <si>
    <t>Непрограммные раходы отдельных органов местного самоуправления</t>
  </si>
  <si>
    <t>8100000000</t>
  </si>
  <si>
    <t>8110000000</t>
  </si>
  <si>
    <t>8110082080</t>
  </si>
  <si>
    <t xml:space="preserve"> РЕШЕНИЕ</t>
  </si>
  <si>
    <t>Прочие межбюджетные трансферты, передаваемые бюджетам сельских поселений (на поддержку мер по обеспечению сбалансированности бюджетов)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</si>
  <si>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</si>
  <si>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</si>
  <si>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</si>
  <si>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к  решению схода граждан Захаровского сельсовета</t>
  </si>
  <si>
    <t xml:space="preserve">           сход граждан Захаровского сельсовета</t>
  </si>
  <si>
    <t>810 2 02 49999 10 7412 150</t>
  </si>
  <si>
    <t>Прочие межбюджетные трансферты, передаваемые бюджетам сельских поселений (на обеспечение первичных мер пожарной безопасности)</t>
  </si>
  <si>
    <t>Приложение № 4</t>
  </si>
  <si>
    <t>0310</t>
  </si>
  <si>
    <t>01300S4120</t>
  </si>
  <si>
    <t>Обеспечение первичных мер пожарной безопасности за счет средств бюджета поселения в рамках подпрограммы "Обеспечение безопасности жителей Захаровского сельсовета"муниципальной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</si>
  <si>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</si>
  <si>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Захаровского сельсовета «Создание безопасных и комфортных условий для проживания на территории Захаровского сельсовета»</t>
  </si>
  <si>
    <t>Подпрограмма "Благоустройство территории Захаровского сельсовета "</t>
  </si>
  <si>
    <t>Мероприятия в области занятости населения в рамках подпрограммы "Благоустройство территории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</si>
  <si>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</si>
  <si>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0110081060</t>
  </si>
  <si>
    <t>Статья 15. Иные межбюджетные трансферты</t>
  </si>
  <si>
    <t>Межбюджетные трансферты предоставляются в соответствии с утвержденной бюджетной росписью и порядком, утвержденным представительным органом Захаровского сельсовета. Накправить в 2022 году и плановом периоде 2023-2024 годов в бюджет Казачинского района:</t>
  </si>
  <si>
    <t xml:space="preserve"> Статья 3.</t>
  </si>
  <si>
    <t xml:space="preserve">1) Приложение 1 изложить в новой редакции согласно приложения №1 к настоящему решению                                                                                                         
2) Приложение 2 изложить в новой редакции согласно приложения №2 к настоящему решению
4) Приложение 3 изложить в новой редакции согласно приложения №3 к настоящему решению
5)Приложение 4 изложить в новой редакции согласно приложения №4 к настоящему решению         6) Приложение 5 изложить в новой редакции согласно приложения №5 к настоящему решению                                              </t>
  </si>
  <si>
    <t xml:space="preserve"> Статья 4. Вступление решения в силу.</t>
  </si>
  <si>
    <t>"30"марта 2023г                             с.Захаровка                                                                   №28-107</t>
  </si>
  <si>
    <t xml:space="preserve">    О внесении изменений в решение «О бюджете Захаровского сельсовета на 2023 год и плановый период 2024-2025 годов»</t>
  </si>
  <si>
    <t>Статья 1.Внести  в Решение схода граждан Захаровского сельсовета от 28 декабря 2022 года №26-101 «О бюджете Захаровского сельсовета на 2023 год и плановый период 2024-2025 годов»  следующие изменения</t>
  </si>
  <si>
    <t xml:space="preserve">  от 30 марта 2023г . № 28-107</t>
  </si>
  <si>
    <t xml:space="preserve">  от 28 декабря 2022г . № 26-101</t>
  </si>
  <si>
    <t xml:space="preserve">Источники внутреннего финансирования дефицита (профицита) бюджета поселения в 2023 году и плановом периоде 2024-2025 годов     </t>
  </si>
  <si>
    <t>Сумма на 2024год</t>
  </si>
  <si>
    <t>Сумма на 2025 год</t>
  </si>
  <si>
    <t>Доходы бюджета поселения на 2023 год и плановый период 2024-2025 годов</t>
  </si>
  <si>
    <t>Доходы бюджета поселения  2025 года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</si>
  <si>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</si>
  <si>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</si>
  <si>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810 2 02 16001 00 0000 150</t>
  </si>
  <si>
    <t xml:space="preserve">Дотации на выравнивание бюджетной обеспеченности из бюджетов муниципальных районов, городских округов с внутригородским делением
</t>
  </si>
  <si>
    <t>810 2 02 16001 10 0000 150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</si>
  <si>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</si>
  <si>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810 2 02 49999 10 2724 150</t>
  </si>
  <si>
    <t>Прочие межбюджетные трансферты, передаваемые бюджетам сельских поселений (на частичную компенсацию расходов на повышение оплаты труда отдельным категориям работников бюджетной сферы)</t>
  </si>
  <si>
    <t>+</t>
  </si>
  <si>
    <t xml:space="preserve">    Распределение бюджетных ассигнований по разделам и подразделам бюджетной классификации расходов бюджетов Российской Федерации на 2023 год и плановый период 2024-2025 годов </t>
  </si>
  <si>
    <t>Межбюджетные трансферты общего характера бюджетам бюджетной системы Российской Федерации</t>
  </si>
  <si>
    <t>Ведомственная структура расходов бюджета поселения на 2023 год и плановый период 2024-2025 годов</t>
  </si>
  <si>
    <t>Средства на частичную компенсацию расходов на повышение оплаты труда отдельным категориям работников бюджетной сферы по администрации Захаровского сельсоветав рамках непрограмных расходов отдельных органов местного самоуправления</t>
  </si>
  <si>
    <t>8110027240</t>
  </si>
  <si>
    <t>000</t>
  </si>
  <si>
    <t>Исполнение государственных полномочий по созданию и обеспечению деятельности административных комиссий по администрации Захаровского сельсовета в рамках непрограммных расходов отдельных органов местного самоуправления</t>
  </si>
  <si>
    <t>Осуществление мероприятий по обеспечению первичных мер пожарной безопасности в рамках подпрограммы  "Обеспечение безопасности жителей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</si>
  <si>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 xml:space="preserve">Содержание автомобильных дорог и инженерных сооружений на них в границах сельских поселений за счет средств бюджета поселения в рамках подпрограммы "Содержание автомобильных дорог общего пользования Захаровского сельсовета",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</si>
  <si>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>0120081020</t>
  </si>
  <si>
    <t xml:space="preserve">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Захаровского сельсовета в рамках подпрограммы "Содержание автомобильных дорог общего пользования Захаровского сельсовета",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</si>
  <si>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 xml:space="preserve">Иные межбюджетные трансферты, передаваемые бюджетам муниципальных районов из бюджета поселения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  в рамках подпрограммы "Прочие мероприятия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</si>
  <si>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>Иные межбюджетные трансферты, передаваемые бюджетам муниципальных районов из бюджета поселения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рамках непрограммных расходов отдельных органов местного самоуправления</t>
  </si>
  <si>
    <t xml:space="preserve">                                                                                                                                                                                                                                 Приложение 5</t>
  </si>
  <si>
    <t xml:space="preserve">        Распределение бюджетных ассигнований по целевым статьям (муниципальным программам Захаровского сельсовета и непрограммным направлениям деятельности), группам и подгруппам видов расходов, разделам, подразделам классификации расходов  бюджета поселения на 2023 год и плановый период 2024-2025 годов</t>
  </si>
  <si>
    <t xml:space="preserve">     1) прогнозируемый общий объем доходов бюджета поселения в сумме 5 227 122,00 рубля;                                                                               </t>
  </si>
  <si>
    <t xml:space="preserve">     2) общий объем расходов бюджета поселения в сумме 5 227 122,00 рубля;                                                                                                                                                                                                                            </t>
  </si>
  <si>
    <r>
      <t xml:space="preserve">   Статья 1.</t>
    </r>
    <r>
      <rPr>
        <sz val="12"/>
        <rFont val="Times New Roman"/>
        <family val="1"/>
      </rPr>
      <t>Статью 1 пункт 1,1 изложить в следующей редакции:</t>
    </r>
  </si>
  <si>
    <t xml:space="preserve">     Статью 1 пункт 1.2 изложить в следующей редакции:</t>
  </si>
  <si>
    <t>1) Прочие межбюджетные трансферты,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рамках непрограммных расходов отдельных органов местного самоуправления  в сумме 26 404,00 рубля ежегодно;</t>
  </si>
  <si>
    <t xml:space="preserve">2) Межбюджетные трансферты, передаваемые бюджетам муниципальных районов из бюджетов поселений на осуществление полномочий по решению вопросов местного значения в области создания условий для организации досуга и обеспечения жителей поселения услугами организации культуры в рамках подпрограммы "Прочие мероприятия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сельсовета": в 2023 году - 300 310,00 рублей, в плановом периоде 2023-2024 годов - по 300 310,00 рублей ежегодно.   </t>
  </si>
  <si>
    <r>
      <t xml:space="preserve">   Статья 2.</t>
    </r>
    <r>
      <rPr>
        <sz val="12"/>
        <rFont val="Times New Roman"/>
        <family val="1"/>
      </rPr>
      <t>Статью 15 изложить в следующей редакции:</t>
    </r>
  </si>
  <si>
    <t xml:space="preserve">      Настоящее Решение вступает в силу со дня его официального опубликования в периодическом  печатном  издании   «Ведомости органов  местного самоуправления Захаровского сельсовета»   и распространяет свое действие на правоотношения, возникшие с  01 января 2023 года.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</si>
</sst>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_р_._-;\-* #,##0_р_._-;_-* &quot;-&quot;??_р_._-;_-@_-"/>
    <numFmt numFmtId="179" formatCode="0.0"/>
    <numFmt numFmtId="180" formatCode="_-* #,##0.0_р_._-;\-* #,##0.0_р_._-;_-* &quot;-&quot;??_р_._-;_-@_-"/>
    <numFmt numFmtId="181" formatCode="0000000000"/>
    <numFmt numFmtId="182" formatCode="?"/>
    <numFmt numFmtId="183" formatCode="#,##0.0"/>
  </numFmts>
  <fonts count="3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2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justify" vertical="top"/>
    </xf>
    <xf numFmtId="0" fontId="1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0" fontId="12" fillId="0" borderId="0" xfId="0" applyFont="1" applyFill="1" applyAlignment="1">
      <alignment vertical="top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 horizontal="justify"/>
    </xf>
    <xf numFmtId="0" fontId="17" fillId="0" borderId="0" xfId="0" applyFont="1" applyFill="1" applyAlignment="1">
      <alignment horizontal="justify"/>
    </xf>
    <xf numFmtId="0" fontId="1" fillId="0" borderId="0" xfId="0" applyFont="1" applyFill="1" applyAlignment="1">
      <alignment horizontal="justify" wrapText="1"/>
    </xf>
    <xf numFmtId="0" fontId="2" fillId="0" borderId="0" xfId="0" applyFont="1" applyFill="1" applyAlignment="1">
      <alignment horizontal="justify"/>
    </xf>
    <xf numFmtId="0" fontId="1" fillId="0" borderId="0" xfId="0" applyFont="1" applyFill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4" fontId="7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4" fontId="6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4" fontId="6" fillId="0" borderId="12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13" xfId="0" applyFont="1" applyBorder="1" applyAlignment="1">
      <alignment vertical="top" wrapText="1"/>
    </xf>
    <xf numFmtId="4" fontId="6" fillId="0" borderId="13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 vertical="top"/>
    </xf>
    <xf numFmtId="2" fontId="3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0" fontId="13" fillId="0" borderId="0" xfId="0" applyFont="1" applyAlignment="1">
      <alignment vertical="top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" fontId="3" fillId="0" borderId="10" xfId="104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3" fillId="0" borderId="10" xfId="91" applyFont="1" applyBorder="1" applyAlignment="1">
      <alignment vertical="top" wrapText="1"/>
      <protection/>
    </xf>
    <xf numFmtId="49" fontId="3" fillId="0" borderId="10" xfId="88" applyNumberFormat="1" applyFont="1" applyBorder="1" applyAlignment="1">
      <alignment horizontal="center" vertical="top" wrapText="1"/>
      <protection/>
    </xf>
    <xf numFmtId="2" fontId="3" fillId="0" borderId="10" xfId="91" applyNumberFormat="1" applyFont="1" applyBorder="1" applyAlignment="1">
      <alignment vertical="top" wrapText="1"/>
      <protection/>
    </xf>
    <xf numFmtId="4" fontId="3" fillId="0" borderId="10" xfId="0" applyNumberFormat="1" applyFont="1" applyBorder="1" applyAlignment="1">
      <alignment horizontal="right" vertical="top"/>
    </xf>
    <xf numFmtId="182" fontId="3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right" vertical="top"/>
    </xf>
    <xf numFmtId="4" fontId="4" fillId="0" borderId="10" xfId="104" applyNumberFormat="1" applyFont="1" applyFill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0" fontId="18" fillId="0" borderId="0" xfId="0" applyFont="1" applyAlignment="1">
      <alignment vertical="top"/>
    </xf>
    <xf numFmtId="4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181" fontId="3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4" fontId="3" fillId="0" borderId="15" xfId="0" applyNumberFormat="1" applyFont="1" applyBorder="1" applyAlignment="1">
      <alignment horizontal="right" vertical="top" wrapText="1"/>
    </xf>
    <xf numFmtId="0" fontId="35" fillId="0" borderId="10" xfId="90" applyFont="1" applyBorder="1" applyAlignment="1" quotePrefix="1">
      <alignment horizontal="left" vertical="top" wrapText="1"/>
      <protection/>
    </xf>
    <xf numFmtId="0" fontId="0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6" fillId="0" borderId="14" xfId="0" applyFont="1" applyBorder="1" applyAlignment="1">
      <alignment horizontal="right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/>
    </xf>
    <xf numFmtId="0" fontId="4" fillId="0" borderId="10" xfId="0" applyFont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center" vertical="center" wrapText="1"/>
    </xf>
  </cellXfs>
  <cellStyles count="94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3" xfId="90"/>
    <cellStyle name="Обычный_Лист1" xfId="91"/>
    <cellStyle name="Followed Hyperlink" xfId="92"/>
    <cellStyle name="Плохой" xfId="93"/>
    <cellStyle name="Плохой 2" xfId="94"/>
    <cellStyle name="Пояснение" xfId="95"/>
    <cellStyle name="Пояснение 2" xfId="96"/>
    <cellStyle name="Примечание" xfId="97"/>
    <cellStyle name="Примечание 2" xfId="98"/>
    <cellStyle name="Percent" xfId="99"/>
    <cellStyle name="Связанная ячейка" xfId="100"/>
    <cellStyle name="Связанная ячейка 2" xfId="101"/>
    <cellStyle name="Текст предупреждения" xfId="102"/>
    <cellStyle name="Текст предупреждения 2" xfId="103"/>
    <cellStyle name="Comma" xfId="104"/>
    <cellStyle name="Comma [0]" xfId="105"/>
    <cellStyle name="Хороший" xfId="106"/>
    <cellStyle name="Хороший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4"/>
  <sheetViews>
    <sheetView zoomScale="145" zoomScaleNormal="145" zoomScalePageLayoutView="0" workbookViewId="0" topLeftCell="A1">
      <selection activeCell="A7" sqref="A7:IV7"/>
    </sheetView>
  </sheetViews>
  <sheetFormatPr defaultColWidth="9.00390625" defaultRowHeight="12.75"/>
  <cols>
    <col min="1" max="1" width="98.875" style="10" customWidth="1"/>
    <col min="2" max="4" width="9.125" style="1" customWidth="1"/>
    <col min="5" max="5" width="11.00390625" style="1" customWidth="1"/>
    <col min="6" max="16384" width="9.125" style="1" customWidth="1"/>
  </cols>
  <sheetData>
    <row r="1" ht="15.75">
      <c r="A1" s="2" t="s">
        <v>175</v>
      </c>
    </row>
    <row r="2" ht="15.75">
      <c r="A2" s="2" t="s">
        <v>155</v>
      </c>
    </row>
    <row r="3" ht="15.75">
      <c r="A3" s="2" t="s">
        <v>214</v>
      </c>
    </row>
    <row r="4" ht="15.75">
      <c r="A4" s="2"/>
    </row>
    <row r="5" ht="15.75">
      <c r="A5" s="2"/>
    </row>
    <row r="6" ht="15.75">
      <c r="A6" s="2" t="s">
        <v>208</v>
      </c>
    </row>
    <row r="7" ht="15.75">
      <c r="A7" s="2"/>
    </row>
    <row r="8" ht="15.75">
      <c r="A8" s="3" t="s">
        <v>232</v>
      </c>
    </row>
    <row r="9" ht="15.75">
      <c r="A9" s="3"/>
    </row>
    <row r="10" ht="31.5">
      <c r="A10" s="11" t="s">
        <v>233</v>
      </c>
    </row>
    <row r="11" ht="15.75">
      <c r="A11" s="11"/>
    </row>
    <row r="12" ht="47.25">
      <c r="A12" s="4" t="s">
        <v>234</v>
      </c>
    </row>
    <row r="13" s="13" customFormat="1" ht="15.75">
      <c r="A13" s="3" t="s">
        <v>268</v>
      </c>
    </row>
    <row r="14" ht="18" customHeight="1">
      <c r="A14" s="6" t="s">
        <v>266</v>
      </c>
    </row>
    <row r="15" ht="18" customHeight="1">
      <c r="A15" s="6" t="s">
        <v>269</v>
      </c>
    </row>
    <row r="16" ht="15.75">
      <c r="A16" s="6" t="s">
        <v>267</v>
      </c>
    </row>
    <row r="17" s="13" customFormat="1" ht="15.75">
      <c r="A17" s="3" t="s">
        <v>272</v>
      </c>
    </row>
    <row r="18" ht="15.75">
      <c r="A18" s="14" t="s">
        <v>227</v>
      </c>
    </row>
    <row r="19" ht="46.5" customHeight="1">
      <c r="A19" s="15" t="s">
        <v>228</v>
      </c>
    </row>
    <row r="20" ht="78.75">
      <c r="A20" s="15" t="s">
        <v>270</v>
      </c>
    </row>
    <row r="21" ht="110.25">
      <c r="A21" s="16" t="s">
        <v>271</v>
      </c>
    </row>
    <row r="22" ht="15.75">
      <c r="A22" s="17" t="s">
        <v>229</v>
      </c>
    </row>
    <row r="23" ht="84.75" customHeight="1">
      <c r="A23" s="18" t="s">
        <v>230</v>
      </c>
    </row>
    <row r="24" ht="15.75">
      <c r="A24" s="12" t="s">
        <v>231</v>
      </c>
    </row>
    <row r="25" ht="63">
      <c r="A25" s="5" t="s">
        <v>273</v>
      </c>
    </row>
    <row r="26" ht="15.75">
      <c r="A26" s="5"/>
    </row>
    <row r="27" ht="15.75">
      <c r="A27" s="5" t="s">
        <v>156</v>
      </c>
    </row>
    <row r="28" ht="15.75">
      <c r="A28" s="7"/>
    </row>
    <row r="30" ht="15.75">
      <c r="A30" s="12"/>
    </row>
    <row r="32" ht="15.75">
      <c r="A32" s="7"/>
    </row>
    <row r="33" ht="15.75">
      <c r="A33" s="7"/>
    </row>
    <row r="34" ht="15.75">
      <c r="A34" s="7"/>
    </row>
    <row r="35" ht="15.75">
      <c r="A35" s="7"/>
    </row>
    <row r="36" ht="15.75">
      <c r="A36" s="7"/>
    </row>
    <row r="37" ht="15.75">
      <c r="A37" s="3"/>
    </row>
    <row r="38" ht="15.75">
      <c r="A38" s="8"/>
    </row>
    <row r="39" ht="15.75">
      <c r="A39" s="7"/>
    </row>
    <row r="40" ht="15.75">
      <c r="A40" s="7"/>
    </row>
    <row r="41" ht="15.75">
      <c r="A41" s="7"/>
    </row>
    <row r="42" ht="15.75">
      <c r="A42" s="7"/>
    </row>
    <row r="43" ht="15.75">
      <c r="A43" s="7"/>
    </row>
    <row r="44" ht="15.75">
      <c r="A44" s="8"/>
    </row>
    <row r="45" ht="15.75">
      <c r="A45" s="8"/>
    </row>
    <row r="46" ht="15.75">
      <c r="A46" s="9"/>
    </row>
    <row r="47" ht="15.75">
      <c r="A47" s="7"/>
    </row>
    <row r="48" ht="15.75">
      <c r="A48" s="7"/>
    </row>
    <row r="49" ht="15.75">
      <c r="A49" s="7"/>
    </row>
    <row r="50" ht="15.75">
      <c r="A50" s="7"/>
    </row>
    <row r="51" ht="15.75">
      <c r="A51" s="7"/>
    </row>
    <row r="52" ht="15.75">
      <c r="A52" s="8"/>
    </row>
    <row r="53" ht="15.75">
      <c r="A53" s="8"/>
    </row>
    <row r="54" ht="15.75">
      <c r="A54" s="3"/>
    </row>
    <row r="55" ht="15.75">
      <c r="A55" s="8"/>
    </row>
    <row r="56" ht="15.75">
      <c r="A56" s="7"/>
    </row>
    <row r="57" ht="15.75">
      <c r="A57" s="7"/>
    </row>
    <row r="58" ht="15.75">
      <c r="A58" s="7"/>
    </row>
    <row r="59" ht="15.75">
      <c r="A59" s="7"/>
    </row>
    <row r="60" ht="15.75">
      <c r="A60" s="7"/>
    </row>
    <row r="61" ht="15.75">
      <c r="A61" s="8"/>
    </row>
    <row r="62" ht="15.75">
      <c r="A62" s="8"/>
    </row>
    <row r="63" ht="15.75">
      <c r="A63" s="9"/>
    </row>
    <row r="64" ht="15.75">
      <c r="A64" s="7"/>
    </row>
    <row r="65" ht="15.75">
      <c r="A65" s="7"/>
    </row>
    <row r="66" ht="15.75">
      <c r="A66" s="7"/>
    </row>
    <row r="67" ht="15.75">
      <c r="A67" s="7"/>
    </row>
    <row r="68" ht="15.75">
      <c r="A68" s="7"/>
    </row>
    <row r="69" ht="15.75">
      <c r="A69" s="7"/>
    </row>
    <row r="70" ht="15.75">
      <c r="A70" s="7"/>
    </row>
    <row r="71" ht="15.75">
      <c r="A71" s="7"/>
    </row>
    <row r="72" ht="15.75">
      <c r="A72" s="8"/>
    </row>
    <row r="73" ht="15.75">
      <c r="A73" s="8"/>
    </row>
    <row r="74" ht="15.75">
      <c r="A74" s="9"/>
    </row>
    <row r="75" ht="15.75">
      <c r="A75" s="7"/>
    </row>
    <row r="76" ht="15.75">
      <c r="A76" s="7"/>
    </row>
    <row r="77" ht="15.75">
      <c r="A77" s="7"/>
    </row>
    <row r="78" ht="15.75">
      <c r="A78" s="7"/>
    </row>
    <row r="79" ht="15.75">
      <c r="A79" s="7"/>
    </row>
    <row r="80" ht="15.75">
      <c r="A80" s="8"/>
    </row>
    <row r="81" ht="15.75">
      <c r="A81" s="8"/>
    </row>
    <row r="82" ht="15.75">
      <c r="A82" s="8"/>
    </row>
    <row r="83" ht="15.75">
      <c r="A83" s="8"/>
    </row>
    <row r="84" ht="15.75">
      <c r="A84" s="8"/>
    </row>
    <row r="85" ht="15.75">
      <c r="A85" s="8"/>
    </row>
    <row r="86" ht="15.75">
      <c r="A86" s="8"/>
    </row>
    <row r="87" ht="15.75">
      <c r="A87" s="8"/>
    </row>
    <row r="88" ht="15.75">
      <c r="A88" s="8"/>
    </row>
    <row r="89" ht="15.75">
      <c r="A89" s="8"/>
    </row>
    <row r="90" ht="15.75">
      <c r="A90" s="8"/>
    </row>
    <row r="91" ht="15.75">
      <c r="A91" s="8"/>
    </row>
    <row r="92" ht="4.5" customHeight="1">
      <c r="A92" s="8"/>
    </row>
    <row r="93" ht="15.75">
      <c r="A93" s="8"/>
    </row>
    <row r="94" ht="15.75">
      <c r="A94" s="8"/>
    </row>
  </sheetData>
  <sheetProtection/>
  <printOptions/>
  <pageMargins left="0.6692913385826772" right="0.35433070866141736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5"/>
  <sheetViews>
    <sheetView zoomScalePageLayoutView="0" workbookViewId="0" topLeftCell="A22">
      <selection activeCell="D29" sqref="D29"/>
    </sheetView>
  </sheetViews>
  <sheetFormatPr defaultColWidth="9.00390625" defaultRowHeight="12.75"/>
  <cols>
    <col min="1" max="1" width="4.25390625" style="0" customWidth="1"/>
    <col min="2" max="2" width="25.75390625" style="0" customWidth="1"/>
    <col min="3" max="3" width="32.75390625" style="0" customWidth="1"/>
    <col min="4" max="4" width="13.125" style="0" customWidth="1"/>
    <col min="5" max="5" width="12.25390625" style="0" customWidth="1"/>
    <col min="6" max="6" width="12.125" style="0" customWidth="1"/>
  </cols>
  <sheetData>
    <row r="1" spans="1:7" ht="12.75" customHeight="1">
      <c r="A1" s="19" t="s">
        <v>23</v>
      </c>
      <c r="B1" s="20"/>
      <c r="C1" s="19"/>
      <c r="D1" s="97" t="s">
        <v>193</v>
      </c>
      <c r="E1" s="97"/>
      <c r="F1" s="97"/>
      <c r="G1" s="19"/>
    </row>
    <row r="2" spans="1:7" ht="14.25" customHeight="1">
      <c r="A2" s="97" t="s">
        <v>213</v>
      </c>
      <c r="B2" s="97"/>
      <c r="C2" s="97"/>
      <c r="D2" s="97"/>
      <c r="E2" s="97"/>
      <c r="F2" s="97"/>
      <c r="G2" s="19"/>
    </row>
    <row r="3" spans="1:7" ht="13.5" customHeight="1">
      <c r="A3" s="97" t="s">
        <v>235</v>
      </c>
      <c r="B3" s="97"/>
      <c r="C3" s="97"/>
      <c r="D3" s="97"/>
      <c r="E3" s="97"/>
      <c r="F3" s="97"/>
      <c r="G3" s="19"/>
    </row>
    <row r="5" spans="1:7" ht="12.75" customHeight="1">
      <c r="A5" s="19" t="s">
        <v>23</v>
      </c>
      <c r="B5" s="20"/>
      <c r="C5" s="19"/>
      <c r="D5" s="97" t="s">
        <v>193</v>
      </c>
      <c r="E5" s="97"/>
      <c r="F5" s="97"/>
      <c r="G5" s="19"/>
    </row>
    <row r="6" spans="1:7" ht="14.25" customHeight="1">
      <c r="A6" s="97" t="s">
        <v>213</v>
      </c>
      <c r="B6" s="97"/>
      <c r="C6" s="97"/>
      <c r="D6" s="97"/>
      <c r="E6" s="97"/>
      <c r="F6" s="97"/>
      <c r="G6" s="19"/>
    </row>
    <row r="7" spans="1:7" ht="13.5" customHeight="1">
      <c r="A7" s="97" t="s">
        <v>236</v>
      </c>
      <c r="B7" s="97"/>
      <c r="C7" s="97"/>
      <c r="D7" s="97"/>
      <c r="E7" s="97"/>
      <c r="F7" s="97"/>
      <c r="G7" s="19"/>
    </row>
    <row r="8" spans="1:6" ht="15">
      <c r="A8" s="21"/>
      <c r="B8" s="21"/>
      <c r="C8" s="21"/>
      <c r="D8" s="21"/>
      <c r="E8" s="21"/>
      <c r="F8" s="21"/>
    </row>
    <row r="9" spans="1:6" ht="15">
      <c r="A9" s="21"/>
      <c r="B9" s="21"/>
      <c r="C9" s="21"/>
      <c r="D9" s="21"/>
      <c r="E9" s="21"/>
      <c r="F9" s="21"/>
    </row>
    <row r="10" spans="1:6" ht="26.25" customHeight="1">
      <c r="A10" s="95" t="s">
        <v>237</v>
      </c>
      <c r="B10" s="95"/>
      <c r="C10" s="95"/>
      <c r="D10" s="95"/>
      <c r="E10" s="95"/>
      <c r="F10" s="95"/>
    </row>
    <row r="11" spans="1:6" ht="14.25">
      <c r="A11" s="96"/>
      <c r="B11" s="96"/>
      <c r="C11" s="96"/>
      <c r="D11" s="96"/>
      <c r="E11" s="96"/>
      <c r="F11" s="96"/>
    </row>
    <row r="12" spans="1:6" ht="15">
      <c r="A12" s="21"/>
      <c r="B12" s="21"/>
      <c r="C12" s="21"/>
      <c r="D12" s="21"/>
      <c r="E12" s="21"/>
      <c r="F12" s="21"/>
    </row>
    <row r="13" spans="1:6" ht="150">
      <c r="A13" s="22" t="s">
        <v>34</v>
      </c>
      <c r="B13" s="22" t="s">
        <v>133</v>
      </c>
      <c r="C13" s="22" t="s">
        <v>22</v>
      </c>
      <c r="D13" s="22" t="s">
        <v>187</v>
      </c>
      <c r="E13" s="22" t="s">
        <v>238</v>
      </c>
      <c r="F13" s="22" t="s">
        <v>239</v>
      </c>
    </row>
    <row r="14" spans="1:6" ht="15">
      <c r="A14" s="23"/>
      <c r="B14" s="22">
        <v>1</v>
      </c>
      <c r="C14" s="22">
        <v>2</v>
      </c>
      <c r="D14" s="22">
        <v>3</v>
      </c>
      <c r="E14" s="22">
        <v>4</v>
      </c>
      <c r="F14" s="22">
        <v>5</v>
      </c>
    </row>
    <row r="15" spans="1:6" ht="29.25" customHeight="1">
      <c r="A15" s="24">
        <v>1</v>
      </c>
      <c r="B15" s="22" t="s">
        <v>146</v>
      </c>
      <c r="C15" s="25" t="s">
        <v>122</v>
      </c>
      <c r="D15" s="26">
        <v>0</v>
      </c>
      <c r="E15" s="26">
        <f>-E24</f>
        <v>0</v>
      </c>
      <c r="F15" s="26">
        <f>-F24</f>
        <v>0</v>
      </c>
    </row>
    <row r="16" spans="1:9" ht="30.75" customHeight="1">
      <c r="A16" s="24">
        <v>2</v>
      </c>
      <c r="B16" s="22" t="s">
        <v>147</v>
      </c>
      <c r="C16" s="25" t="s">
        <v>123</v>
      </c>
      <c r="D16" s="27">
        <f>D17</f>
        <v>-5227122</v>
      </c>
      <c r="E16" s="27">
        <f aca="true" t="shared" si="0" ref="D16:F18">E17</f>
        <v>-5130574</v>
      </c>
      <c r="F16" s="27">
        <f t="shared" si="0"/>
        <v>-5074784</v>
      </c>
      <c r="H16" s="28"/>
      <c r="I16" s="28"/>
    </row>
    <row r="17" spans="1:6" ht="27.75" customHeight="1">
      <c r="A17" s="24">
        <v>3</v>
      </c>
      <c r="B17" s="22" t="s">
        <v>148</v>
      </c>
      <c r="C17" s="25" t="s">
        <v>124</v>
      </c>
      <c r="D17" s="27">
        <f t="shared" si="0"/>
        <v>-5227122</v>
      </c>
      <c r="E17" s="27">
        <f t="shared" si="0"/>
        <v>-5130574</v>
      </c>
      <c r="F17" s="27">
        <f t="shared" si="0"/>
        <v>-5074784</v>
      </c>
    </row>
    <row r="18" spans="1:6" ht="30.75" customHeight="1">
      <c r="A18" s="24">
        <v>4</v>
      </c>
      <c r="B18" s="22" t="s">
        <v>149</v>
      </c>
      <c r="C18" s="25" t="s">
        <v>125</v>
      </c>
      <c r="D18" s="27">
        <f t="shared" si="0"/>
        <v>-5227122</v>
      </c>
      <c r="E18" s="27">
        <f t="shared" si="0"/>
        <v>-5130574</v>
      </c>
      <c r="F18" s="27">
        <f t="shared" si="0"/>
        <v>-5074784</v>
      </c>
    </row>
    <row r="19" spans="1:6" ht="49.5" customHeight="1">
      <c r="A19" s="24">
        <v>5</v>
      </c>
      <c r="B19" s="22" t="s">
        <v>150</v>
      </c>
      <c r="C19" s="25" t="s">
        <v>126</v>
      </c>
      <c r="D19" s="27">
        <v>-5227122</v>
      </c>
      <c r="E19" s="27">
        <v>-5130574</v>
      </c>
      <c r="F19" s="27">
        <v>-5074784</v>
      </c>
    </row>
    <row r="20" spans="1:6" ht="35.25" customHeight="1">
      <c r="A20" s="24">
        <v>6</v>
      </c>
      <c r="B20" s="22" t="s">
        <v>151</v>
      </c>
      <c r="C20" s="25" t="s">
        <v>127</v>
      </c>
      <c r="D20" s="27">
        <f>D21</f>
        <v>5227122</v>
      </c>
      <c r="E20" s="27">
        <f>E21</f>
        <v>5130574</v>
      </c>
      <c r="F20" s="27">
        <f aca="true" t="shared" si="1" ref="E20:F22">F21</f>
        <v>5074784</v>
      </c>
    </row>
    <row r="21" spans="1:6" ht="30.75" customHeight="1">
      <c r="A21" s="24">
        <v>7</v>
      </c>
      <c r="B21" s="22" t="s">
        <v>152</v>
      </c>
      <c r="C21" s="25" t="s">
        <v>128</v>
      </c>
      <c r="D21" s="27">
        <f>D22</f>
        <v>5227122</v>
      </c>
      <c r="E21" s="27">
        <f>E22</f>
        <v>5130574</v>
      </c>
      <c r="F21" s="27">
        <f t="shared" si="1"/>
        <v>5074784</v>
      </c>
    </row>
    <row r="22" spans="1:6" ht="34.5" customHeight="1">
      <c r="A22" s="24">
        <v>8</v>
      </c>
      <c r="B22" s="22" t="s">
        <v>153</v>
      </c>
      <c r="C22" s="25" t="s">
        <v>129</v>
      </c>
      <c r="D22" s="27">
        <f>D23</f>
        <v>5227122</v>
      </c>
      <c r="E22" s="27">
        <f t="shared" si="1"/>
        <v>5130574</v>
      </c>
      <c r="F22" s="27">
        <f t="shared" si="1"/>
        <v>5074784</v>
      </c>
    </row>
    <row r="23" spans="1:6" ht="36" customHeight="1">
      <c r="A23" s="24">
        <v>9</v>
      </c>
      <c r="B23" s="22" t="s">
        <v>154</v>
      </c>
      <c r="C23" s="25" t="s">
        <v>130</v>
      </c>
      <c r="D23" s="27">
        <v>5227122</v>
      </c>
      <c r="E23" s="27">
        <v>5130574</v>
      </c>
      <c r="F23" s="27">
        <v>5074784</v>
      </c>
    </row>
    <row r="24" spans="1:6" ht="39" customHeight="1">
      <c r="A24" s="24">
        <v>10</v>
      </c>
      <c r="B24" s="22"/>
      <c r="C24" s="25" t="s">
        <v>24</v>
      </c>
      <c r="D24" s="26">
        <f>D23+D19</f>
        <v>0</v>
      </c>
      <c r="E24" s="26">
        <f>E23+E19</f>
        <v>0</v>
      </c>
      <c r="F24" s="26">
        <f>F23+F19</f>
        <v>0</v>
      </c>
    </row>
    <row r="25" spans="1:6" ht="14.25">
      <c r="A25" s="29"/>
      <c r="B25" s="29"/>
      <c r="C25" s="29"/>
      <c r="D25" s="29"/>
      <c r="E25" s="29"/>
      <c r="F25" s="29"/>
    </row>
  </sheetData>
  <sheetProtection/>
  <mergeCells count="8">
    <mergeCell ref="D1:F1"/>
    <mergeCell ref="A2:F2"/>
    <mergeCell ref="A3:F3"/>
    <mergeCell ref="A10:F10"/>
    <mergeCell ref="A11:F11"/>
    <mergeCell ref="A7:F7"/>
    <mergeCell ref="D5:F5"/>
    <mergeCell ref="A6:F6"/>
  </mergeCells>
  <printOptions/>
  <pageMargins left="0.7874015748031497" right="0.1968503937007874" top="0.3937007874015748" bottom="0.984251968503937" header="0.11811023622047245" footer="0.5118110236220472"/>
  <pageSetup fitToHeight="1" fitToWidth="1" horizontalDpi="180" verticalDpi="18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50"/>
  <sheetViews>
    <sheetView zoomScalePageLayoutView="0" workbookViewId="0" topLeftCell="A40">
      <selection activeCell="A40" sqref="A1:IV16384"/>
    </sheetView>
  </sheetViews>
  <sheetFormatPr defaultColWidth="9.00390625" defaultRowHeight="12.75"/>
  <cols>
    <col min="1" max="1" width="4.75390625" style="0" customWidth="1"/>
    <col min="2" max="2" width="27.875" style="30" customWidth="1"/>
    <col min="3" max="3" width="47.875" style="0" customWidth="1"/>
    <col min="4" max="6" width="12.25390625" style="0" customWidth="1"/>
    <col min="7" max="7" width="14.75390625" style="0" customWidth="1"/>
  </cols>
  <sheetData>
    <row r="1" spans="1:7" ht="12.75" customHeight="1">
      <c r="A1" s="19" t="s">
        <v>23</v>
      </c>
      <c r="B1" s="20"/>
      <c r="C1" s="19"/>
      <c r="D1" s="97" t="s">
        <v>197</v>
      </c>
      <c r="E1" s="97"/>
      <c r="F1" s="97"/>
      <c r="G1" s="19"/>
    </row>
    <row r="2" spans="1:7" ht="14.25" customHeight="1">
      <c r="A2" s="97" t="s">
        <v>213</v>
      </c>
      <c r="B2" s="97"/>
      <c r="C2" s="97"/>
      <c r="D2" s="97"/>
      <c r="E2" s="97"/>
      <c r="F2" s="97"/>
      <c r="G2" s="19"/>
    </row>
    <row r="3" spans="1:7" ht="13.5" customHeight="1">
      <c r="A3" s="97" t="s">
        <v>235</v>
      </c>
      <c r="B3" s="97"/>
      <c r="C3" s="97"/>
      <c r="D3" s="97"/>
      <c r="E3" s="97"/>
      <c r="F3" s="97"/>
      <c r="G3" s="19"/>
    </row>
    <row r="5" spans="1:7" ht="12.75" customHeight="1">
      <c r="A5" s="19" t="s">
        <v>23</v>
      </c>
      <c r="B5" s="20"/>
      <c r="C5" s="19"/>
      <c r="D5" s="97" t="s">
        <v>197</v>
      </c>
      <c r="E5" s="97"/>
      <c r="F5" s="97"/>
      <c r="G5" s="19"/>
    </row>
    <row r="6" spans="1:7" ht="14.25" customHeight="1">
      <c r="A6" s="97" t="s">
        <v>213</v>
      </c>
      <c r="B6" s="97"/>
      <c r="C6" s="97"/>
      <c r="D6" s="97"/>
      <c r="E6" s="97"/>
      <c r="F6" s="97"/>
      <c r="G6" s="19"/>
    </row>
    <row r="7" spans="1:7" ht="13.5" customHeight="1">
      <c r="A7" s="97" t="s">
        <v>236</v>
      </c>
      <c r="B7" s="97"/>
      <c r="C7" s="97"/>
      <c r="D7" s="97"/>
      <c r="E7" s="97"/>
      <c r="F7" s="97"/>
      <c r="G7" s="19"/>
    </row>
    <row r="8" spans="1:6" ht="10.5" customHeight="1">
      <c r="A8" s="19"/>
      <c r="B8" s="20"/>
      <c r="C8" s="19"/>
      <c r="D8" s="19"/>
      <c r="E8" s="19"/>
      <c r="F8" s="19"/>
    </row>
    <row r="9" spans="1:7" ht="12.75">
      <c r="A9" s="99" t="s">
        <v>240</v>
      </c>
      <c r="B9" s="99"/>
      <c r="C9" s="99"/>
      <c r="D9" s="99"/>
      <c r="E9" s="99"/>
      <c r="F9" s="99"/>
      <c r="G9" s="31"/>
    </row>
    <row r="10" spans="1:6" ht="12.75">
      <c r="A10" s="19" t="s">
        <v>35</v>
      </c>
      <c r="B10" s="20"/>
      <c r="C10" s="19"/>
      <c r="D10" s="100" t="s">
        <v>131</v>
      </c>
      <c r="E10" s="100"/>
      <c r="F10" s="100"/>
    </row>
    <row r="11" spans="1:6" ht="30" customHeight="1">
      <c r="A11" s="101" t="s">
        <v>34</v>
      </c>
      <c r="B11" s="102" t="s">
        <v>36</v>
      </c>
      <c r="C11" s="102" t="s">
        <v>13</v>
      </c>
      <c r="D11" s="102" t="s">
        <v>186</v>
      </c>
      <c r="E11" s="102" t="s">
        <v>195</v>
      </c>
      <c r="F11" s="102" t="s">
        <v>241</v>
      </c>
    </row>
    <row r="12" spans="1:6" ht="45" customHeight="1">
      <c r="A12" s="101"/>
      <c r="B12" s="102"/>
      <c r="C12" s="102"/>
      <c r="D12" s="102"/>
      <c r="E12" s="102"/>
      <c r="F12" s="102"/>
    </row>
    <row r="13" spans="1:6" ht="12.75" customHeight="1">
      <c r="A13" s="32"/>
      <c r="B13" s="33">
        <v>1</v>
      </c>
      <c r="C13" s="33">
        <v>2</v>
      </c>
      <c r="D13" s="33">
        <v>3</v>
      </c>
      <c r="E13" s="33">
        <v>4</v>
      </c>
      <c r="F13" s="33">
        <v>5</v>
      </c>
    </row>
    <row r="14" spans="1:6" s="37" customFormat="1" ht="17.25" customHeight="1">
      <c r="A14" s="33">
        <v>1</v>
      </c>
      <c r="B14" s="34" t="s">
        <v>37</v>
      </c>
      <c r="C14" s="35" t="s">
        <v>38</v>
      </c>
      <c r="D14" s="36">
        <f>D15+D18+D24</f>
        <v>123838</v>
      </c>
      <c r="E14" s="36">
        <f>E15+E18+E24</f>
        <v>130820</v>
      </c>
      <c r="F14" s="36">
        <f>F15+F18+F24</f>
        <v>138038</v>
      </c>
    </row>
    <row r="15" spans="1:6" s="37" customFormat="1" ht="20.25" customHeight="1">
      <c r="A15" s="33">
        <f>A14+1</f>
        <v>2</v>
      </c>
      <c r="B15" s="33" t="s">
        <v>39</v>
      </c>
      <c r="C15" s="32" t="s">
        <v>40</v>
      </c>
      <c r="D15" s="38">
        <f aca="true" t="shared" si="0" ref="D15:F16">D16</f>
        <v>7336</v>
      </c>
      <c r="E15" s="38">
        <v>7818</v>
      </c>
      <c r="F15" s="38">
        <v>8236</v>
      </c>
    </row>
    <row r="16" spans="1:6" s="37" customFormat="1" ht="15.75" customHeight="1">
      <c r="A16" s="33">
        <f aca="true" t="shared" si="1" ref="A16:A48">A15+1</f>
        <v>3</v>
      </c>
      <c r="B16" s="33" t="s">
        <v>41</v>
      </c>
      <c r="C16" s="32" t="s">
        <v>42</v>
      </c>
      <c r="D16" s="38">
        <f t="shared" si="0"/>
        <v>7336</v>
      </c>
      <c r="E16" s="38">
        <f t="shared" si="0"/>
        <v>7818</v>
      </c>
      <c r="F16" s="38">
        <f t="shared" si="0"/>
        <v>8236</v>
      </c>
    </row>
    <row r="17" spans="1:6" s="37" customFormat="1" ht="63.75">
      <c r="A17" s="33">
        <f t="shared" si="1"/>
        <v>4</v>
      </c>
      <c r="B17" s="39" t="s">
        <v>95</v>
      </c>
      <c r="C17" s="32" t="s">
        <v>21</v>
      </c>
      <c r="D17" s="40">
        <v>7336</v>
      </c>
      <c r="E17" s="38">
        <v>7818</v>
      </c>
      <c r="F17" s="38">
        <v>8236</v>
      </c>
    </row>
    <row r="18" spans="1:6" s="37" customFormat="1" ht="40.5" customHeight="1">
      <c r="A18" s="33">
        <f t="shared" si="1"/>
        <v>5</v>
      </c>
      <c r="B18" s="39" t="s">
        <v>116</v>
      </c>
      <c r="C18" s="32" t="s">
        <v>25</v>
      </c>
      <c r="D18" s="40">
        <f>D19</f>
        <v>112600</v>
      </c>
      <c r="E18" s="38">
        <f>E19</f>
        <v>119100</v>
      </c>
      <c r="F18" s="38">
        <f>F19</f>
        <v>125900</v>
      </c>
    </row>
    <row r="19" spans="1:6" s="37" customFormat="1" ht="29.25" customHeight="1">
      <c r="A19" s="33">
        <f t="shared" si="1"/>
        <v>6</v>
      </c>
      <c r="B19" s="39" t="s">
        <v>117</v>
      </c>
      <c r="C19" s="32" t="s">
        <v>26</v>
      </c>
      <c r="D19" s="40">
        <f>D20+D21+D22+D23</f>
        <v>112600</v>
      </c>
      <c r="E19" s="40">
        <f>E20+E21+E22+E23</f>
        <v>119100</v>
      </c>
      <c r="F19" s="40">
        <f>F20+F21+F22+F23</f>
        <v>125900</v>
      </c>
    </row>
    <row r="20" spans="1:6" s="37" customFormat="1" ht="76.5">
      <c r="A20" s="33">
        <f t="shared" si="1"/>
        <v>7</v>
      </c>
      <c r="B20" s="39" t="s">
        <v>118</v>
      </c>
      <c r="C20" s="41" t="s">
        <v>27</v>
      </c>
      <c r="D20" s="40">
        <v>53300</v>
      </c>
      <c r="E20" s="38">
        <v>56800</v>
      </c>
      <c r="F20" s="38">
        <v>60200</v>
      </c>
    </row>
    <row r="21" spans="1:6" s="37" customFormat="1" ht="87.75" customHeight="1">
      <c r="A21" s="33">
        <f t="shared" si="1"/>
        <v>8</v>
      </c>
      <c r="B21" s="39" t="s">
        <v>119</v>
      </c>
      <c r="C21" s="41" t="s">
        <v>28</v>
      </c>
      <c r="D21" s="40">
        <v>400</v>
      </c>
      <c r="E21" s="38">
        <v>400</v>
      </c>
      <c r="F21" s="38">
        <v>400</v>
      </c>
    </row>
    <row r="22" spans="1:6" s="37" customFormat="1" ht="76.5">
      <c r="A22" s="33">
        <f t="shared" si="1"/>
        <v>9</v>
      </c>
      <c r="B22" s="39" t="s">
        <v>120</v>
      </c>
      <c r="C22" s="41" t="s">
        <v>242</v>
      </c>
      <c r="D22" s="40">
        <v>65900</v>
      </c>
      <c r="E22" s="38">
        <v>69300</v>
      </c>
      <c r="F22" s="38">
        <v>72700</v>
      </c>
    </row>
    <row r="23" spans="1:6" s="37" customFormat="1" ht="77.25" customHeight="1">
      <c r="A23" s="33">
        <f t="shared" si="1"/>
        <v>10</v>
      </c>
      <c r="B23" s="39" t="s">
        <v>121</v>
      </c>
      <c r="C23" s="41" t="s">
        <v>243</v>
      </c>
      <c r="D23" s="40">
        <v>-7000</v>
      </c>
      <c r="E23" s="38">
        <v>-7400</v>
      </c>
      <c r="F23" s="38">
        <v>-7400</v>
      </c>
    </row>
    <row r="24" spans="1:6" s="37" customFormat="1" ht="17.25" customHeight="1">
      <c r="A24" s="33">
        <f t="shared" si="1"/>
        <v>11</v>
      </c>
      <c r="B24" s="33" t="s">
        <v>43</v>
      </c>
      <c r="C24" s="42" t="s">
        <v>96</v>
      </c>
      <c r="D24" s="38">
        <f>D25</f>
        <v>3902</v>
      </c>
      <c r="E24" s="38">
        <f>E25</f>
        <v>3902</v>
      </c>
      <c r="F24" s="38">
        <f>F25</f>
        <v>3902</v>
      </c>
    </row>
    <row r="25" spans="1:6" s="37" customFormat="1" ht="12.75">
      <c r="A25" s="33">
        <f t="shared" si="1"/>
        <v>12</v>
      </c>
      <c r="B25" s="33" t="s">
        <v>97</v>
      </c>
      <c r="C25" s="42" t="s">
        <v>98</v>
      </c>
      <c r="D25" s="43">
        <f>D26+D28</f>
        <v>3902</v>
      </c>
      <c r="E25" s="43">
        <f>E26+E28</f>
        <v>3902</v>
      </c>
      <c r="F25" s="43">
        <f>F26+F28</f>
        <v>3902</v>
      </c>
    </row>
    <row r="26" spans="1:6" s="37" customFormat="1" ht="17.25" customHeight="1">
      <c r="A26" s="33">
        <f t="shared" si="1"/>
        <v>13</v>
      </c>
      <c r="B26" s="33" t="s">
        <v>143</v>
      </c>
      <c r="C26" s="42" t="s">
        <v>142</v>
      </c>
      <c r="D26" s="43">
        <f>D27</f>
        <v>3890</v>
      </c>
      <c r="E26" s="43">
        <f>E27</f>
        <v>3890</v>
      </c>
      <c r="F26" s="43">
        <f>F27</f>
        <v>3890</v>
      </c>
    </row>
    <row r="27" spans="1:6" s="37" customFormat="1" ht="29.25" customHeight="1">
      <c r="A27" s="33">
        <f t="shared" si="1"/>
        <v>14</v>
      </c>
      <c r="B27" s="33" t="s">
        <v>144</v>
      </c>
      <c r="C27" s="42" t="s">
        <v>145</v>
      </c>
      <c r="D27" s="43">
        <v>3890</v>
      </c>
      <c r="E27" s="43">
        <v>3890</v>
      </c>
      <c r="F27" s="43">
        <v>3890</v>
      </c>
    </row>
    <row r="28" spans="1:6" s="37" customFormat="1" ht="15" customHeight="1">
      <c r="A28" s="33">
        <f t="shared" si="1"/>
        <v>15</v>
      </c>
      <c r="B28" s="33" t="s">
        <v>44</v>
      </c>
      <c r="C28" s="32" t="s">
        <v>45</v>
      </c>
      <c r="D28" s="38">
        <f>D29</f>
        <v>12</v>
      </c>
      <c r="E28" s="38">
        <f>E29</f>
        <v>12</v>
      </c>
      <c r="F28" s="38">
        <f>F29</f>
        <v>12</v>
      </c>
    </row>
    <row r="29" spans="1:6" s="37" customFormat="1" ht="45.75" customHeight="1">
      <c r="A29" s="33">
        <f t="shared" si="1"/>
        <v>16</v>
      </c>
      <c r="B29" s="33" t="s">
        <v>46</v>
      </c>
      <c r="C29" s="32" t="s">
        <v>47</v>
      </c>
      <c r="D29" s="38">
        <v>12</v>
      </c>
      <c r="E29" s="38">
        <v>12</v>
      </c>
      <c r="F29" s="38">
        <v>12</v>
      </c>
    </row>
    <row r="30" spans="1:6" s="37" customFormat="1" ht="17.25" customHeight="1">
      <c r="A30" s="33">
        <f t="shared" si="1"/>
        <v>17</v>
      </c>
      <c r="B30" s="33" t="s">
        <v>67</v>
      </c>
      <c r="C30" s="35" t="s">
        <v>68</v>
      </c>
      <c r="D30" s="36">
        <f>D31</f>
        <v>5103284</v>
      </c>
      <c r="E30" s="36">
        <f>E31</f>
        <v>5015426</v>
      </c>
      <c r="F30" s="36">
        <f>F31</f>
        <v>5011123</v>
      </c>
    </row>
    <row r="31" spans="1:6" s="37" customFormat="1" ht="42.75" customHeight="1">
      <c r="A31" s="33">
        <f t="shared" si="1"/>
        <v>18</v>
      </c>
      <c r="B31" s="33" t="s">
        <v>157</v>
      </c>
      <c r="C31" s="32" t="s">
        <v>69</v>
      </c>
      <c r="D31" s="38">
        <f>D37+D43+D32</f>
        <v>5103284</v>
      </c>
      <c r="E31" s="38">
        <f>E37+E43+E32</f>
        <v>5015426</v>
      </c>
      <c r="F31" s="38">
        <f>F37+F43+F32</f>
        <v>5011123</v>
      </c>
    </row>
    <row r="32" spans="1:6" s="37" customFormat="1" ht="24.75" customHeight="1">
      <c r="A32" s="33">
        <f t="shared" si="1"/>
        <v>19</v>
      </c>
      <c r="B32" s="44" t="s">
        <v>188</v>
      </c>
      <c r="C32" s="45" t="s">
        <v>191</v>
      </c>
      <c r="D32" s="38">
        <f>D33+D35</f>
        <v>4026476</v>
      </c>
      <c r="E32" s="38">
        <f>E33+E35</f>
        <v>4021309</v>
      </c>
      <c r="F32" s="38">
        <f>F33+F35</f>
        <v>4021309</v>
      </c>
    </row>
    <row r="33" spans="1:6" s="37" customFormat="1" ht="24.75" customHeight="1">
      <c r="A33" s="33">
        <f t="shared" si="1"/>
        <v>20</v>
      </c>
      <c r="B33" s="44" t="s">
        <v>189</v>
      </c>
      <c r="C33" s="45" t="s">
        <v>192</v>
      </c>
      <c r="D33" s="38">
        <f>D34</f>
        <v>25834</v>
      </c>
      <c r="E33" s="38">
        <f>E34</f>
        <v>20667</v>
      </c>
      <c r="F33" s="38">
        <f>F34</f>
        <v>20667</v>
      </c>
    </row>
    <row r="34" spans="1:6" s="37" customFormat="1" ht="42" customHeight="1">
      <c r="A34" s="33">
        <f t="shared" si="1"/>
        <v>21</v>
      </c>
      <c r="B34" s="44" t="s">
        <v>190</v>
      </c>
      <c r="C34" s="45" t="s">
        <v>210</v>
      </c>
      <c r="D34" s="38">
        <v>25834</v>
      </c>
      <c r="E34" s="38">
        <v>20667</v>
      </c>
      <c r="F34" s="38">
        <v>20667</v>
      </c>
    </row>
    <row r="35" spans="1:6" s="37" customFormat="1" ht="42" customHeight="1">
      <c r="A35" s="33">
        <f t="shared" si="1"/>
        <v>22</v>
      </c>
      <c r="B35" s="44" t="s">
        <v>244</v>
      </c>
      <c r="C35" s="45" t="s">
        <v>245</v>
      </c>
      <c r="D35" s="38">
        <f>D36</f>
        <v>4000642</v>
      </c>
      <c r="E35" s="38">
        <f>E36</f>
        <v>4000642</v>
      </c>
      <c r="F35" s="38">
        <f>F36</f>
        <v>4000642</v>
      </c>
    </row>
    <row r="36" spans="1:6" s="37" customFormat="1" ht="42" customHeight="1">
      <c r="A36" s="33">
        <f t="shared" si="1"/>
        <v>23</v>
      </c>
      <c r="B36" s="44" t="s">
        <v>246</v>
      </c>
      <c r="C36" s="45" t="s">
        <v>247</v>
      </c>
      <c r="D36" s="38">
        <v>4000642</v>
      </c>
      <c r="E36" s="38">
        <v>4000642</v>
      </c>
      <c r="F36" s="38">
        <v>4000642</v>
      </c>
    </row>
    <row r="37" spans="1:6" s="37" customFormat="1" ht="38.25" customHeight="1">
      <c r="A37" s="33">
        <f t="shared" si="1"/>
        <v>24</v>
      </c>
      <c r="B37" s="33" t="s">
        <v>3</v>
      </c>
      <c r="C37" s="32" t="s">
        <v>183</v>
      </c>
      <c r="D37" s="36">
        <f>D38+D41</f>
        <v>65125</v>
      </c>
      <c r="E37" s="36">
        <f>E38+E41</f>
        <v>67970</v>
      </c>
      <c r="F37" s="36">
        <f>F38+F41</f>
        <v>70464</v>
      </c>
    </row>
    <row r="38" spans="1:6" s="37" customFormat="1" ht="42.75" customHeight="1">
      <c r="A38" s="33">
        <f t="shared" si="1"/>
        <v>25</v>
      </c>
      <c r="B38" s="33" t="s">
        <v>4</v>
      </c>
      <c r="C38" s="32" t="s">
        <v>182</v>
      </c>
      <c r="D38" s="38">
        <f>D40</f>
        <v>192</v>
      </c>
      <c r="E38" s="38">
        <f>E40</f>
        <v>192</v>
      </c>
      <c r="F38" s="38">
        <f>F40</f>
        <v>192</v>
      </c>
    </row>
    <row r="39" spans="1:6" s="37" customFormat="1" ht="45.75" customHeight="1">
      <c r="A39" s="33">
        <f t="shared" si="1"/>
        <v>26</v>
      </c>
      <c r="B39" s="33" t="s">
        <v>5</v>
      </c>
      <c r="C39" s="32" t="s">
        <v>181</v>
      </c>
      <c r="D39" s="38">
        <f>D40</f>
        <v>192</v>
      </c>
      <c r="E39" s="38">
        <f>E40</f>
        <v>192</v>
      </c>
      <c r="F39" s="38">
        <f>F40</f>
        <v>192</v>
      </c>
    </row>
    <row r="40" spans="1:6" s="37" customFormat="1" ht="56.25" customHeight="1">
      <c r="A40" s="33">
        <f t="shared" si="1"/>
        <v>27</v>
      </c>
      <c r="B40" s="33" t="s">
        <v>6</v>
      </c>
      <c r="C40" s="32" t="s">
        <v>194</v>
      </c>
      <c r="D40" s="38">
        <v>192</v>
      </c>
      <c r="E40" s="38">
        <v>192</v>
      </c>
      <c r="F40" s="38">
        <v>192</v>
      </c>
    </row>
    <row r="41" spans="1:6" s="37" customFormat="1" ht="48.75" customHeight="1">
      <c r="A41" s="33">
        <f t="shared" si="1"/>
        <v>28</v>
      </c>
      <c r="B41" s="33" t="s">
        <v>7</v>
      </c>
      <c r="C41" s="32" t="s">
        <v>211</v>
      </c>
      <c r="D41" s="38">
        <f>D42</f>
        <v>64933</v>
      </c>
      <c r="E41" s="38">
        <f>E42</f>
        <v>67778</v>
      </c>
      <c r="F41" s="38">
        <f>F42</f>
        <v>70272</v>
      </c>
    </row>
    <row r="42" spans="1:6" s="37" customFormat="1" ht="63.75" customHeight="1">
      <c r="A42" s="33">
        <f t="shared" si="1"/>
        <v>29</v>
      </c>
      <c r="B42" s="33" t="s">
        <v>8</v>
      </c>
      <c r="C42" s="32" t="s">
        <v>212</v>
      </c>
      <c r="D42" s="38">
        <v>64933</v>
      </c>
      <c r="E42" s="38">
        <v>67778</v>
      </c>
      <c r="F42" s="38">
        <v>70272</v>
      </c>
    </row>
    <row r="43" spans="1:6" s="37" customFormat="1" ht="12.75">
      <c r="A43" s="33">
        <f t="shared" si="1"/>
        <v>30</v>
      </c>
      <c r="B43" s="34" t="s">
        <v>9</v>
      </c>
      <c r="C43" s="35" t="s">
        <v>70</v>
      </c>
      <c r="D43" s="36">
        <f aca="true" t="shared" si="2" ref="D43:F44">D44</f>
        <v>1011683</v>
      </c>
      <c r="E43" s="36">
        <f t="shared" si="2"/>
        <v>926147</v>
      </c>
      <c r="F43" s="36">
        <f t="shared" si="2"/>
        <v>919350</v>
      </c>
    </row>
    <row r="44" spans="1:6" s="37" customFormat="1" ht="30.75" customHeight="1">
      <c r="A44" s="33">
        <f t="shared" si="1"/>
        <v>31</v>
      </c>
      <c r="B44" s="33" t="s">
        <v>10</v>
      </c>
      <c r="C44" s="32" t="s">
        <v>185</v>
      </c>
      <c r="D44" s="38">
        <f t="shared" si="2"/>
        <v>1011683</v>
      </c>
      <c r="E44" s="38">
        <f t="shared" si="2"/>
        <v>926147</v>
      </c>
      <c r="F44" s="38">
        <f t="shared" si="2"/>
        <v>919350</v>
      </c>
    </row>
    <row r="45" spans="1:6" s="37" customFormat="1" ht="31.5" customHeight="1">
      <c r="A45" s="33">
        <f t="shared" si="1"/>
        <v>32</v>
      </c>
      <c r="B45" s="33" t="s">
        <v>11</v>
      </c>
      <c r="C45" s="32" t="s">
        <v>184</v>
      </c>
      <c r="D45" s="38">
        <f>D46+D47+D48</f>
        <v>1011683</v>
      </c>
      <c r="E45" s="38">
        <f>E46+E47+E48</f>
        <v>926147</v>
      </c>
      <c r="F45" s="38">
        <f>F46+F47+F48</f>
        <v>919350</v>
      </c>
    </row>
    <row r="46" spans="1:6" s="37" customFormat="1" ht="43.5" customHeight="1">
      <c r="A46" s="33">
        <f t="shared" si="1"/>
        <v>33</v>
      </c>
      <c r="B46" s="33" t="s">
        <v>12</v>
      </c>
      <c r="C46" s="32" t="s">
        <v>209</v>
      </c>
      <c r="D46" s="38">
        <v>924278</v>
      </c>
      <c r="E46" s="38">
        <v>922463</v>
      </c>
      <c r="F46" s="38">
        <v>915245</v>
      </c>
    </row>
    <row r="47" spans="1:7" s="37" customFormat="1" ht="58.5" customHeight="1">
      <c r="A47" s="33">
        <f t="shared" si="1"/>
        <v>34</v>
      </c>
      <c r="B47" s="33" t="s">
        <v>248</v>
      </c>
      <c r="C47" s="32" t="s">
        <v>249</v>
      </c>
      <c r="D47" s="38">
        <v>81300</v>
      </c>
      <c r="E47" s="38">
        <v>0</v>
      </c>
      <c r="F47" s="38">
        <v>0</v>
      </c>
      <c r="G47" s="37" t="s">
        <v>250</v>
      </c>
    </row>
    <row r="48" spans="1:7" s="37" customFormat="1" ht="43.5" customHeight="1">
      <c r="A48" s="33">
        <f t="shared" si="1"/>
        <v>35</v>
      </c>
      <c r="B48" s="33" t="s">
        <v>215</v>
      </c>
      <c r="C48" s="32" t="s">
        <v>216</v>
      </c>
      <c r="D48" s="38">
        <v>6105</v>
      </c>
      <c r="E48" s="38">
        <v>3684</v>
      </c>
      <c r="F48" s="38">
        <v>4105</v>
      </c>
      <c r="G48" s="37" t="s">
        <v>250</v>
      </c>
    </row>
    <row r="49" spans="1:6" s="37" customFormat="1" ht="12.75">
      <c r="A49" s="33"/>
      <c r="B49" s="98" t="s">
        <v>48</v>
      </c>
      <c r="C49" s="98"/>
      <c r="D49" s="36">
        <f>D30+D14</f>
        <v>5227122</v>
      </c>
      <c r="E49" s="36">
        <f>E30+E14</f>
        <v>5146246</v>
      </c>
      <c r="F49" s="36">
        <f>F30+F14</f>
        <v>5149161</v>
      </c>
    </row>
    <row r="50" spans="1:6" ht="12.75">
      <c r="A50" s="46"/>
      <c r="B50" s="20"/>
      <c r="C50" s="19"/>
      <c r="D50" s="19"/>
      <c r="E50" s="19"/>
      <c r="F50" s="19"/>
    </row>
  </sheetData>
  <sheetProtection/>
  <mergeCells count="15">
    <mergeCell ref="F11:F12"/>
    <mergeCell ref="B11:B12"/>
    <mergeCell ref="C11:C12"/>
    <mergeCell ref="D11:D12"/>
    <mergeCell ref="E11:E12"/>
    <mergeCell ref="B49:C49"/>
    <mergeCell ref="D1:F1"/>
    <mergeCell ref="A2:F2"/>
    <mergeCell ref="A3:F3"/>
    <mergeCell ref="D5:F5"/>
    <mergeCell ref="A7:F7"/>
    <mergeCell ref="A9:F9"/>
    <mergeCell ref="A6:F6"/>
    <mergeCell ref="D10:F10"/>
    <mergeCell ref="A11:A12"/>
  </mergeCells>
  <printOptions/>
  <pageMargins left="0.7874015748031497" right="0.1968503937007874" top="0.1968503937007874" bottom="0.1968503937007874" header="0.11811023622047245" footer="0.11811023622047245"/>
  <pageSetup fitToHeight="0" fitToWidth="1" horizontalDpi="180" verticalDpi="18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4.25390625" style="0" customWidth="1"/>
    <col min="2" max="2" width="67.75390625" style="0" customWidth="1"/>
    <col min="3" max="3" width="10.25390625" style="0" customWidth="1"/>
    <col min="4" max="4" width="13.625" style="0" customWidth="1"/>
    <col min="5" max="5" width="13.75390625" style="0" customWidth="1"/>
    <col min="6" max="6" width="13.25390625" style="0" customWidth="1"/>
    <col min="7" max="7" width="10.125" style="0" bestFit="1" customWidth="1"/>
  </cols>
  <sheetData>
    <row r="1" spans="1:7" ht="12.75" customHeight="1">
      <c r="A1" s="19" t="s">
        <v>23</v>
      </c>
      <c r="B1" s="20"/>
      <c r="C1" s="19"/>
      <c r="D1" s="97" t="s">
        <v>198</v>
      </c>
      <c r="E1" s="97"/>
      <c r="F1" s="97"/>
      <c r="G1" s="19"/>
    </row>
    <row r="2" spans="1:7" ht="14.25" customHeight="1">
      <c r="A2" s="97" t="s">
        <v>213</v>
      </c>
      <c r="B2" s="97"/>
      <c r="C2" s="97"/>
      <c r="D2" s="97"/>
      <c r="E2" s="97"/>
      <c r="F2" s="97"/>
      <c r="G2" s="19"/>
    </row>
    <row r="3" spans="1:7" ht="13.5" customHeight="1">
      <c r="A3" s="97" t="s">
        <v>235</v>
      </c>
      <c r="B3" s="97"/>
      <c r="C3" s="97"/>
      <c r="D3" s="97"/>
      <c r="E3" s="97"/>
      <c r="F3" s="97"/>
      <c r="G3" s="19"/>
    </row>
    <row r="5" spans="1:6" ht="12.75" customHeight="1">
      <c r="A5" s="19" t="s">
        <v>23</v>
      </c>
      <c r="B5" s="20"/>
      <c r="C5" s="19"/>
      <c r="D5" s="97" t="s">
        <v>198</v>
      </c>
      <c r="E5" s="97"/>
      <c r="F5" s="97"/>
    </row>
    <row r="6" spans="1:7" ht="14.25" customHeight="1">
      <c r="A6" s="97" t="s">
        <v>213</v>
      </c>
      <c r="B6" s="97"/>
      <c r="C6" s="97"/>
      <c r="D6" s="97"/>
      <c r="E6" s="97"/>
      <c r="F6" s="97"/>
      <c r="G6" s="19"/>
    </row>
    <row r="7" spans="1:7" ht="13.5" customHeight="1">
      <c r="A7" s="97" t="s">
        <v>236</v>
      </c>
      <c r="B7" s="97"/>
      <c r="C7" s="97"/>
      <c r="D7" s="97"/>
      <c r="E7" s="97"/>
      <c r="F7" s="97"/>
      <c r="G7" s="19"/>
    </row>
    <row r="8" ht="11.25" customHeight="1">
      <c r="A8" s="47"/>
    </row>
    <row r="9" spans="1:6" ht="15.75" customHeight="1">
      <c r="A9" s="105" t="s">
        <v>251</v>
      </c>
      <c r="B9" s="105"/>
      <c r="C9" s="105"/>
      <c r="D9" s="105"/>
      <c r="E9" s="105"/>
      <c r="F9" s="105"/>
    </row>
    <row r="10" spans="1:6" ht="33" customHeight="1">
      <c r="A10" s="105"/>
      <c r="B10" s="105"/>
      <c r="C10" s="105"/>
      <c r="D10" s="105"/>
      <c r="E10" s="105"/>
      <c r="F10" s="105"/>
    </row>
    <row r="11" spans="1:6" ht="15.75">
      <c r="A11" s="103" t="s">
        <v>131</v>
      </c>
      <c r="B11" s="103"/>
      <c r="C11" s="103"/>
      <c r="D11" s="103"/>
      <c r="E11" s="103"/>
      <c r="F11" s="103"/>
    </row>
    <row r="12" spans="1:6" ht="47.25" customHeight="1">
      <c r="A12" s="48" t="s">
        <v>132</v>
      </c>
      <c r="B12" s="22" t="s">
        <v>108</v>
      </c>
      <c r="C12" s="22" t="s">
        <v>90</v>
      </c>
      <c r="D12" s="22" t="s">
        <v>187</v>
      </c>
      <c r="E12" s="22" t="s">
        <v>196</v>
      </c>
      <c r="F12" s="22" t="s">
        <v>239</v>
      </c>
    </row>
    <row r="13" spans="1:6" s="37" customFormat="1" ht="15">
      <c r="A13" s="48"/>
      <c r="B13" s="48">
        <v>1</v>
      </c>
      <c r="C13" s="48">
        <v>2</v>
      </c>
      <c r="D13" s="48">
        <v>3</v>
      </c>
      <c r="E13" s="48">
        <v>4</v>
      </c>
      <c r="F13" s="48">
        <v>5</v>
      </c>
    </row>
    <row r="14" spans="1:6" s="37" customFormat="1" ht="15" customHeight="1">
      <c r="A14" s="48">
        <v>1</v>
      </c>
      <c r="B14" s="49" t="s">
        <v>91</v>
      </c>
      <c r="C14" s="50" t="s">
        <v>72</v>
      </c>
      <c r="D14" s="51">
        <f>D15+D16+D17+D18</f>
        <v>4367700</v>
      </c>
      <c r="E14" s="51">
        <f>E15+E16+E17+E18</f>
        <v>4265728.1</v>
      </c>
      <c r="F14" s="51">
        <f>F15+F16+F17+F18</f>
        <v>4098733.15</v>
      </c>
    </row>
    <row r="15" spans="1:6" s="37" customFormat="1" ht="33" customHeight="1">
      <c r="A15" s="48">
        <f>A14+1</f>
        <v>2</v>
      </c>
      <c r="B15" s="49" t="s">
        <v>92</v>
      </c>
      <c r="C15" s="50" t="s">
        <v>77</v>
      </c>
      <c r="D15" s="51">
        <v>1035071.25</v>
      </c>
      <c r="E15" s="51">
        <v>1035071.25</v>
      </c>
      <c r="F15" s="51">
        <v>1035071.25</v>
      </c>
    </row>
    <row r="16" spans="1:6" s="37" customFormat="1" ht="42.75" customHeight="1">
      <c r="A16" s="48">
        <f aca="true" t="shared" si="0" ref="A16:A32">A15+1</f>
        <v>3</v>
      </c>
      <c r="B16" s="49" t="s">
        <v>93</v>
      </c>
      <c r="C16" s="50" t="s">
        <v>78</v>
      </c>
      <c r="D16" s="51">
        <v>3331436.75</v>
      </c>
      <c r="E16" s="51">
        <v>3229464.85</v>
      </c>
      <c r="F16" s="51">
        <v>3062469.9</v>
      </c>
    </row>
    <row r="17" spans="1:6" s="37" customFormat="1" ht="15.75" customHeight="1">
      <c r="A17" s="48">
        <f t="shared" si="0"/>
        <v>4</v>
      </c>
      <c r="B17" s="49" t="s">
        <v>94</v>
      </c>
      <c r="C17" s="50" t="s">
        <v>79</v>
      </c>
      <c r="D17" s="51">
        <v>1000</v>
      </c>
      <c r="E17" s="51">
        <v>1000</v>
      </c>
      <c r="F17" s="51">
        <v>1000</v>
      </c>
    </row>
    <row r="18" spans="1:6" s="37" customFormat="1" ht="15.75" customHeight="1">
      <c r="A18" s="48">
        <f t="shared" si="0"/>
        <v>5</v>
      </c>
      <c r="B18" s="49" t="s">
        <v>101</v>
      </c>
      <c r="C18" s="50" t="s">
        <v>80</v>
      </c>
      <c r="D18" s="51">
        <v>192</v>
      </c>
      <c r="E18" s="51">
        <v>192</v>
      </c>
      <c r="F18" s="51">
        <v>192</v>
      </c>
    </row>
    <row r="19" spans="1:6" s="37" customFormat="1" ht="15.75" customHeight="1">
      <c r="A19" s="48">
        <f t="shared" si="0"/>
        <v>6</v>
      </c>
      <c r="B19" s="49" t="s">
        <v>102</v>
      </c>
      <c r="C19" s="50" t="s">
        <v>81</v>
      </c>
      <c r="D19" s="51">
        <f>D20</f>
        <v>64933</v>
      </c>
      <c r="E19" s="51">
        <f>E20</f>
        <v>67778</v>
      </c>
      <c r="F19" s="51">
        <f>F20</f>
        <v>70272</v>
      </c>
    </row>
    <row r="20" spans="1:6" s="37" customFormat="1" ht="15.75" customHeight="1">
      <c r="A20" s="48">
        <f t="shared" si="0"/>
        <v>7</v>
      </c>
      <c r="B20" s="49" t="s">
        <v>103</v>
      </c>
      <c r="C20" s="50" t="s">
        <v>82</v>
      </c>
      <c r="D20" s="51">
        <v>64933</v>
      </c>
      <c r="E20" s="51">
        <v>67778</v>
      </c>
      <c r="F20" s="51">
        <v>70272</v>
      </c>
    </row>
    <row r="21" spans="1:7" s="37" customFormat="1" ht="15.75" customHeight="1">
      <c r="A21" s="48">
        <f t="shared" si="0"/>
        <v>8</v>
      </c>
      <c r="B21" s="49" t="s">
        <v>104</v>
      </c>
      <c r="C21" s="50" t="s">
        <v>83</v>
      </c>
      <c r="D21" s="51">
        <f>D22</f>
        <v>80352</v>
      </c>
      <c r="E21" s="51">
        <f>E22</f>
        <v>80708</v>
      </c>
      <c r="F21" s="51">
        <f>F22</f>
        <v>83170</v>
      </c>
      <c r="G21" s="52"/>
    </row>
    <row r="22" spans="1:6" s="37" customFormat="1" ht="31.5" customHeight="1">
      <c r="A22" s="48">
        <f t="shared" si="0"/>
        <v>9</v>
      </c>
      <c r="B22" s="49" t="s">
        <v>221</v>
      </c>
      <c r="C22" s="50" t="s">
        <v>218</v>
      </c>
      <c r="D22" s="51">
        <v>80352</v>
      </c>
      <c r="E22" s="51">
        <v>80708</v>
      </c>
      <c r="F22" s="51">
        <v>83170</v>
      </c>
    </row>
    <row r="23" spans="1:6" s="37" customFormat="1" ht="16.5" customHeight="1">
      <c r="A23" s="48">
        <f t="shared" si="0"/>
        <v>10</v>
      </c>
      <c r="B23" s="49" t="s">
        <v>99</v>
      </c>
      <c r="C23" s="50" t="s">
        <v>73</v>
      </c>
      <c r="D23" s="51">
        <f>D24</f>
        <v>127600</v>
      </c>
      <c r="E23" s="51">
        <f>E24</f>
        <v>119100</v>
      </c>
      <c r="F23" s="51">
        <f>F24</f>
        <v>125900</v>
      </c>
    </row>
    <row r="24" spans="1:6" s="37" customFormat="1" ht="15.75" customHeight="1">
      <c r="A24" s="48">
        <f t="shared" si="0"/>
        <v>11</v>
      </c>
      <c r="B24" s="49" t="s">
        <v>115</v>
      </c>
      <c r="C24" s="50" t="s">
        <v>84</v>
      </c>
      <c r="D24" s="51">
        <v>127600</v>
      </c>
      <c r="E24" s="51">
        <v>119100</v>
      </c>
      <c r="F24" s="51">
        <v>125900</v>
      </c>
    </row>
    <row r="25" spans="1:6" s="37" customFormat="1" ht="15.75" customHeight="1">
      <c r="A25" s="48">
        <f t="shared" si="0"/>
        <v>12</v>
      </c>
      <c r="B25" s="49" t="s">
        <v>105</v>
      </c>
      <c r="C25" s="50" t="s">
        <v>85</v>
      </c>
      <c r="D25" s="51">
        <f>D26+D27</f>
        <v>178523</v>
      </c>
      <c r="E25" s="51">
        <f>E26+E27</f>
        <v>159261</v>
      </c>
      <c r="F25" s="51">
        <f>F26+F27</f>
        <v>190437</v>
      </c>
    </row>
    <row r="26" spans="1:6" s="37" customFormat="1" ht="15.75" customHeight="1">
      <c r="A26" s="48">
        <f t="shared" si="0"/>
        <v>13</v>
      </c>
      <c r="B26" s="49" t="s">
        <v>180</v>
      </c>
      <c r="C26" s="50" t="s">
        <v>176</v>
      </c>
      <c r="D26" s="51">
        <v>10000</v>
      </c>
      <c r="E26" s="51">
        <v>10000</v>
      </c>
      <c r="F26" s="51">
        <v>10000</v>
      </c>
    </row>
    <row r="27" spans="1:6" s="37" customFormat="1" ht="15.75" customHeight="1">
      <c r="A27" s="48">
        <f t="shared" si="0"/>
        <v>14</v>
      </c>
      <c r="B27" s="49" t="s">
        <v>106</v>
      </c>
      <c r="C27" s="50" t="s">
        <v>86</v>
      </c>
      <c r="D27" s="51">
        <v>168523</v>
      </c>
      <c r="E27" s="51">
        <v>149261</v>
      </c>
      <c r="F27" s="51">
        <v>180437</v>
      </c>
    </row>
    <row r="28" spans="1:6" s="37" customFormat="1" ht="18" customHeight="1">
      <c r="A28" s="48">
        <f t="shared" si="0"/>
        <v>15</v>
      </c>
      <c r="B28" s="49" t="s">
        <v>63</v>
      </c>
      <c r="C28" s="50" t="s">
        <v>87</v>
      </c>
      <c r="D28" s="51">
        <f>D29</f>
        <v>300310</v>
      </c>
      <c r="E28" s="51">
        <f>E29</f>
        <v>300310</v>
      </c>
      <c r="F28" s="51">
        <f>F29</f>
        <v>300310</v>
      </c>
    </row>
    <row r="29" spans="1:6" s="37" customFormat="1" ht="19.5" customHeight="1">
      <c r="A29" s="48">
        <f t="shared" si="0"/>
        <v>16</v>
      </c>
      <c r="B29" s="53" t="s">
        <v>107</v>
      </c>
      <c r="C29" s="50" t="s">
        <v>88</v>
      </c>
      <c r="D29" s="51">
        <v>300310</v>
      </c>
      <c r="E29" s="51">
        <v>300310</v>
      </c>
      <c r="F29" s="51">
        <v>300310</v>
      </c>
    </row>
    <row r="30" spans="1:6" s="37" customFormat="1" ht="30" customHeight="1">
      <c r="A30" s="48">
        <f t="shared" si="0"/>
        <v>17</v>
      </c>
      <c r="B30" s="49" t="s">
        <v>252</v>
      </c>
      <c r="C30" s="50" t="s">
        <v>201</v>
      </c>
      <c r="D30" s="51">
        <f>D31</f>
        <v>26404</v>
      </c>
      <c r="E30" s="51">
        <f>E31</f>
        <v>26404</v>
      </c>
      <c r="F30" s="51">
        <f>F31</f>
        <v>26404</v>
      </c>
    </row>
    <row r="31" spans="1:6" s="37" customFormat="1" ht="19.5" customHeight="1">
      <c r="A31" s="48">
        <f t="shared" si="0"/>
        <v>18</v>
      </c>
      <c r="B31" s="49" t="s">
        <v>203</v>
      </c>
      <c r="C31" s="50" t="s">
        <v>202</v>
      </c>
      <c r="D31" s="51">
        <v>26404</v>
      </c>
      <c r="E31" s="51">
        <v>26404</v>
      </c>
      <c r="F31" s="51">
        <v>26404</v>
      </c>
    </row>
    <row r="32" spans="1:6" s="37" customFormat="1" ht="17.25" customHeight="1">
      <c r="A32" s="48">
        <f t="shared" si="0"/>
        <v>19</v>
      </c>
      <c r="B32" s="49" t="s">
        <v>114</v>
      </c>
      <c r="C32" s="50"/>
      <c r="D32" s="51"/>
      <c r="E32" s="54">
        <v>126956.9</v>
      </c>
      <c r="F32" s="51">
        <v>253934.85</v>
      </c>
    </row>
    <row r="33" spans="1:6" s="58" customFormat="1" ht="17.25" customHeight="1">
      <c r="A33" s="104" t="s">
        <v>171</v>
      </c>
      <c r="B33" s="104"/>
      <c r="C33" s="56"/>
      <c r="D33" s="57">
        <f>D14+D21+D23+D32+D25+D28+D19+D30</f>
        <v>5145822</v>
      </c>
      <c r="E33" s="57">
        <f>E14+E21+E23+E32+E25+E28+E19+E30</f>
        <v>5146246</v>
      </c>
      <c r="F33" s="57">
        <f>F14+F21+F23+F32+F25+F28+F19+F30</f>
        <v>5149161</v>
      </c>
    </row>
    <row r="34" spans="4:6" s="37" customFormat="1" ht="12.75">
      <c r="D34" s="52"/>
      <c r="E34" s="52"/>
      <c r="F34" s="52"/>
    </row>
    <row r="35" s="37" customFormat="1" ht="12.75"/>
    <row r="36" s="37" customFormat="1" ht="12.75"/>
    <row r="37" s="37" customFormat="1" ht="12.75"/>
    <row r="38" s="37" customFormat="1" ht="12.75"/>
    <row r="39" s="37" customFormat="1" ht="12.75"/>
    <row r="40" s="37" customFormat="1" ht="12.75"/>
    <row r="41" s="37" customFormat="1" ht="12.75"/>
    <row r="42" s="37" customFormat="1" ht="12.75"/>
    <row r="43" s="37" customFormat="1" ht="12.75"/>
    <row r="47" ht="102" customHeight="1"/>
  </sheetData>
  <sheetProtection/>
  <mergeCells count="9">
    <mergeCell ref="A33:B33"/>
    <mergeCell ref="A6:F6"/>
    <mergeCell ref="A7:F7"/>
    <mergeCell ref="A9:F10"/>
    <mergeCell ref="D1:F1"/>
    <mergeCell ref="A2:F2"/>
    <mergeCell ref="A3:F3"/>
    <mergeCell ref="A11:F11"/>
    <mergeCell ref="D5:F5"/>
  </mergeCells>
  <printOptions/>
  <pageMargins left="0.3937007874015748" right="0.1968503937007874" top="0.1968503937007874" bottom="0.1968503937007874" header="0.1968503937007874" footer="0.11811023622047245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14"/>
  <sheetViews>
    <sheetView zoomScalePageLayoutView="0" workbookViewId="0" topLeftCell="A98">
      <selection activeCell="E101" sqref="E101"/>
    </sheetView>
  </sheetViews>
  <sheetFormatPr defaultColWidth="9.00390625" defaultRowHeight="12.75"/>
  <cols>
    <col min="1" max="1" width="4.25390625" style="29" customWidth="1"/>
    <col min="2" max="2" width="31.25390625" style="29" customWidth="1"/>
    <col min="3" max="3" width="6.00390625" style="59" customWidth="1"/>
    <col min="4" max="4" width="5.875" style="59" customWidth="1"/>
    <col min="5" max="5" width="11.25390625" style="60" customWidth="1"/>
    <col min="6" max="6" width="5.875" style="59" customWidth="1"/>
    <col min="7" max="7" width="12.75390625" style="29" customWidth="1"/>
    <col min="8" max="8" width="13.125" style="29" customWidth="1"/>
    <col min="9" max="9" width="13.25390625" style="29" customWidth="1"/>
    <col min="10" max="16384" width="9.00390625" style="29" customWidth="1"/>
  </cols>
  <sheetData>
    <row r="1" spans="1:9" ht="12.75" customHeight="1">
      <c r="A1" s="19" t="s">
        <v>23</v>
      </c>
      <c r="B1" s="97" t="s">
        <v>217</v>
      </c>
      <c r="C1" s="97"/>
      <c r="D1" s="97"/>
      <c r="E1" s="97"/>
      <c r="F1" s="97"/>
      <c r="G1" s="97"/>
      <c r="H1" s="97"/>
      <c r="I1" s="97"/>
    </row>
    <row r="2" spans="1:9" ht="14.25" customHeight="1">
      <c r="A2" s="97" t="s">
        <v>213</v>
      </c>
      <c r="B2" s="97"/>
      <c r="C2" s="97"/>
      <c r="D2" s="97"/>
      <c r="E2" s="97"/>
      <c r="F2" s="97"/>
      <c r="G2" s="97"/>
      <c r="H2" s="97"/>
      <c r="I2" s="97"/>
    </row>
    <row r="3" spans="1:9" ht="13.5" customHeight="1">
      <c r="A3" s="97" t="s">
        <v>235</v>
      </c>
      <c r="B3" s="97"/>
      <c r="C3" s="97"/>
      <c r="D3" s="97"/>
      <c r="E3" s="97"/>
      <c r="F3" s="97"/>
      <c r="G3" s="97"/>
      <c r="H3" s="97"/>
      <c r="I3" s="97"/>
    </row>
    <row r="5" spans="4:9" ht="15">
      <c r="D5" s="107" t="s">
        <v>199</v>
      </c>
      <c r="E5" s="107"/>
      <c r="F5" s="107"/>
      <c r="G5" s="107"/>
      <c r="H5" s="107"/>
      <c r="I5" s="107"/>
    </row>
    <row r="6" spans="1:9" ht="14.25" customHeight="1">
      <c r="A6" s="97" t="s">
        <v>213</v>
      </c>
      <c r="B6" s="97"/>
      <c r="C6" s="97"/>
      <c r="D6" s="97"/>
      <c r="E6" s="97"/>
      <c r="F6" s="97"/>
      <c r="G6" s="97"/>
      <c r="H6" s="97"/>
      <c r="I6" s="97"/>
    </row>
    <row r="7" spans="1:9" ht="13.5" customHeight="1">
      <c r="A7" s="97" t="s">
        <v>236</v>
      </c>
      <c r="B7" s="97"/>
      <c r="C7" s="97"/>
      <c r="D7" s="97"/>
      <c r="E7" s="97"/>
      <c r="F7" s="97"/>
      <c r="G7" s="97"/>
      <c r="H7" s="97"/>
      <c r="I7" s="97"/>
    </row>
    <row r="8" spans="1:9" ht="15">
      <c r="A8" s="21"/>
      <c r="B8" s="21"/>
      <c r="C8" s="62"/>
      <c r="D8" s="62"/>
      <c r="E8" s="63"/>
      <c r="F8" s="64"/>
      <c r="G8" s="65"/>
      <c r="H8" s="65"/>
      <c r="I8" s="65"/>
    </row>
    <row r="9" spans="1:9" ht="15">
      <c r="A9" s="21"/>
      <c r="B9" s="21"/>
      <c r="C9" s="62"/>
      <c r="D9" s="62"/>
      <c r="E9" s="63"/>
      <c r="F9" s="62"/>
      <c r="G9" s="21"/>
      <c r="H9" s="21"/>
      <c r="I9" s="21"/>
    </row>
    <row r="10" spans="1:9" ht="15">
      <c r="A10" s="21"/>
      <c r="B10" s="21"/>
      <c r="C10" s="66"/>
      <c r="D10" s="66"/>
      <c r="E10" s="67"/>
      <c r="F10" s="62"/>
      <c r="G10" s="21"/>
      <c r="H10" s="21"/>
      <c r="I10" s="21"/>
    </row>
    <row r="11" spans="1:9" ht="13.5" customHeight="1">
      <c r="A11" s="96" t="s">
        <v>253</v>
      </c>
      <c r="B11" s="96"/>
      <c r="C11" s="96"/>
      <c r="D11" s="96"/>
      <c r="E11" s="96"/>
      <c r="F11" s="96"/>
      <c r="G11" s="96"/>
      <c r="H11" s="96"/>
      <c r="I11" s="96"/>
    </row>
    <row r="12" spans="1:9" ht="15">
      <c r="A12" s="68"/>
      <c r="B12" s="21"/>
      <c r="C12" s="69"/>
      <c r="D12" s="69"/>
      <c r="E12" s="70"/>
      <c r="F12" s="69"/>
      <c r="G12" s="68"/>
      <c r="H12" s="68"/>
      <c r="I12" s="68" t="s">
        <v>174</v>
      </c>
    </row>
    <row r="13" spans="1:9" s="71" customFormat="1" ht="40.5" customHeight="1">
      <c r="A13" s="106" t="s">
        <v>49</v>
      </c>
      <c r="B13" s="106" t="s">
        <v>50</v>
      </c>
      <c r="C13" s="106" t="s">
        <v>109</v>
      </c>
      <c r="D13" s="106" t="s">
        <v>51</v>
      </c>
      <c r="E13" s="106"/>
      <c r="F13" s="106"/>
      <c r="G13" s="106" t="s">
        <v>187</v>
      </c>
      <c r="H13" s="106" t="s">
        <v>196</v>
      </c>
      <c r="I13" s="106" t="s">
        <v>239</v>
      </c>
    </row>
    <row r="14" spans="1:9" s="71" customFormat="1" ht="75">
      <c r="A14" s="106"/>
      <c r="B14" s="106"/>
      <c r="C14" s="106"/>
      <c r="D14" s="22" t="s">
        <v>52</v>
      </c>
      <c r="E14" s="72" t="s">
        <v>53</v>
      </c>
      <c r="F14" s="22" t="s">
        <v>54</v>
      </c>
      <c r="G14" s="106"/>
      <c r="H14" s="106"/>
      <c r="I14" s="106"/>
    </row>
    <row r="15" spans="1:9" s="71" customFormat="1" ht="15">
      <c r="A15" s="22">
        <v>1</v>
      </c>
      <c r="B15" s="24">
        <v>2</v>
      </c>
      <c r="C15" s="24">
        <v>3</v>
      </c>
      <c r="D15" s="24">
        <v>4</v>
      </c>
      <c r="E15" s="73">
        <v>5</v>
      </c>
      <c r="F15" s="24">
        <v>6</v>
      </c>
      <c r="G15" s="24">
        <v>7</v>
      </c>
      <c r="H15" s="24">
        <v>8</v>
      </c>
      <c r="I15" s="24">
        <v>9</v>
      </c>
    </row>
    <row r="16" spans="1:9" s="75" customFormat="1" ht="45">
      <c r="A16" s="48">
        <v>1</v>
      </c>
      <c r="B16" s="49" t="s">
        <v>160</v>
      </c>
      <c r="C16" s="48">
        <v>810</v>
      </c>
      <c r="D16" s="50"/>
      <c r="E16" s="50"/>
      <c r="F16" s="50"/>
      <c r="G16" s="74">
        <f>G17+G54+G61+G71+G81+G94+G108+G101</f>
        <v>5227122</v>
      </c>
      <c r="H16" s="74">
        <f>H17+H54+H61+H71+H81+H94+H108+H101</f>
        <v>5146246</v>
      </c>
      <c r="I16" s="74">
        <f>I17+I54+I61+I71+I81+I94+I108+I101</f>
        <v>5149161</v>
      </c>
    </row>
    <row r="17" spans="1:9" s="75" customFormat="1" ht="15">
      <c r="A17" s="48">
        <f>A16+1</f>
        <v>2</v>
      </c>
      <c r="B17" s="49" t="s">
        <v>55</v>
      </c>
      <c r="C17" s="48">
        <v>810</v>
      </c>
      <c r="D17" s="50" t="s">
        <v>72</v>
      </c>
      <c r="E17" s="50"/>
      <c r="F17" s="50"/>
      <c r="G17" s="74">
        <f>G18+G24+G37+G48+G43</f>
        <v>4449000</v>
      </c>
      <c r="H17" s="74">
        <f>H18+H24+H37+H48</f>
        <v>4265728.1</v>
      </c>
      <c r="I17" s="54">
        <f>I18+I24+I37+I48</f>
        <v>4098733.15</v>
      </c>
    </row>
    <row r="18" spans="1:9" s="75" customFormat="1" ht="60">
      <c r="A18" s="48">
        <f aca="true" t="shared" si="0" ref="A18:A81">A17+1</f>
        <v>3</v>
      </c>
      <c r="B18" s="49" t="s">
        <v>92</v>
      </c>
      <c r="C18" s="48">
        <v>810</v>
      </c>
      <c r="D18" s="50" t="s">
        <v>77</v>
      </c>
      <c r="E18" s="50"/>
      <c r="F18" s="50"/>
      <c r="G18" s="74">
        <f>G19</f>
        <v>1035071.25</v>
      </c>
      <c r="H18" s="74">
        <f aca="true" t="shared" si="1" ref="H18:I20">H19</f>
        <v>1035071.25</v>
      </c>
      <c r="I18" s="74">
        <f t="shared" si="1"/>
        <v>1035071.25</v>
      </c>
    </row>
    <row r="19" spans="1:9" s="75" customFormat="1" ht="60">
      <c r="A19" s="48">
        <f t="shared" si="0"/>
        <v>4</v>
      </c>
      <c r="B19" s="49" t="s">
        <v>56</v>
      </c>
      <c r="C19" s="48">
        <v>810</v>
      </c>
      <c r="D19" s="50" t="s">
        <v>77</v>
      </c>
      <c r="E19" s="50" t="s">
        <v>74</v>
      </c>
      <c r="F19" s="50"/>
      <c r="G19" s="74">
        <f>G20</f>
        <v>1035071.25</v>
      </c>
      <c r="H19" s="74">
        <f t="shared" si="1"/>
        <v>1035071.25</v>
      </c>
      <c r="I19" s="74">
        <f t="shared" si="1"/>
        <v>1035071.25</v>
      </c>
    </row>
    <row r="20" spans="1:9" s="75" customFormat="1" ht="30">
      <c r="A20" s="48">
        <f t="shared" si="0"/>
        <v>5</v>
      </c>
      <c r="B20" s="49" t="s">
        <v>57</v>
      </c>
      <c r="C20" s="48">
        <v>810</v>
      </c>
      <c r="D20" s="50" t="s">
        <v>77</v>
      </c>
      <c r="E20" s="50">
        <v>9110000000</v>
      </c>
      <c r="F20" s="50"/>
      <c r="G20" s="74">
        <f>G21</f>
        <v>1035071.25</v>
      </c>
      <c r="H20" s="74">
        <f t="shared" si="1"/>
        <v>1035071.25</v>
      </c>
      <c r="I20" s="74">
        <f t="shared" si="1"/>
        <v>1035071.25</v>
      </c>
    </row>
    <row r="21" spans="1:9" s="75" customFormat="1" ht="135">
      <c r="A21" s="48">
        <f t="shared" si="0"/>
        <v>6</v>
      </c>
      <c r="B21" s="76" t="s">
        <v>71</v>
      </c>
      <c r="C21" s="48">
        <v>810</v>
      </c>
      <c r="D21" s="50" t="s">
        <v>77</v>
      </c>
      <c r="E21" s="77">
        <v>9110080210</v>
      </c>
      <c r="F21" s="50"/>
      <c r="G21" s="74">
        <f>+G22</f>
        <v>1035071.25</v>
      </c>
      <c r="H21" s="74">
        <f>+H22</f>
        <v>1035071.25</v>
      </c>
      <c r="I21" s="54">
        <f>+H21</f>
        <v>1035071.25</v>
      </c>
    </row>
    <row r="22" spans="1:9" s="75" customFormat="1" ht="120">
      <c r="A22" s="48">
        <f t="shared" si="0"/>
        <v>7</v>
      </c>
      <c r="B22" s="78" t="s">
        <v>58</v>
      </c>
      <c r="C22" s="48">
        <v>810</v>
      </c>
      <c r="D22" s="50" t="s">
        <v>77</v>
      </c>
      <c r="E22" s="77">
        <v>9110080210</v>
      </c>
      <c r="F22" s="50" t="s">
        <v>31</v>
      </c>
      <c r="G22" s="74">
        <f>+G23</f>
        <v>1035071.25</v>
      </c>
      <c r="H22" s="74">
        <f>+H23</f>
        <v>1035071.25</v>
      </c>
      <c r="I22" s="54">
        <f>+H22</f>
        <v>1035071.25</v>
      </c>
    </row>
    <row r="23" spans="1:9" s="75" customFormat="1" ht="45">
      <c r="A23" s="48">
        <f t="shared" si="0"/>
        <v>8</v>
      </c>
      <c r="B23" s="49" t="s">
        <v>59</v>
      </c>
      <c r="C23" s="48">
        <v>810</v>
      </c>
      <c r="D23" s="50" t="s">
        <v>77</v>
      </c>
      <c r="E23" s="77">
        <v>9110080210</v>
      </c>
      <c r="F23" s="50" t="s">
        <v>15</v>
      </c>
      <c r="G23" s="74">
        <v>1035071.25</v>
      </c>
      <c r="H23" s="74">
        <v>1035071.25</v>
      </c>
      <c r="I23" s="54">
        <v>1035071.25</v>
      </c>
    </row>
    <row r="24" spans="1:9" s="75" customFormat="1" ht="81.75" customHeight="1">
      <c r="A24" s="48">
        <f t="shared" si="0"/>
        <v>9</v>
      </c>
      <c r="B24" s="49" t="s">
        <v>93</v>
      </c>
      <c r="C24" s="48">
        <v>810</v>
      </c>
      <c r="D24" s="50" t="s">
        <v>78</v>
      </c>
      <c r="E24" s="50"/>
      <c r="F24" s="50"/>
      <c r="G24" s="74">
        <f aca="true" t="shared" si="2" ref="G24:I25">G25</f>
        <v>3410132.75</v>
      </c>
      <c r="H24" s="74">
        <f t="shared" si="2"/>
        <v>3229464.8499999996</v>
      </c>
      <c r="I24" s="54">
        <f t="shared" si="2"/>
        <v>3062469.9</v>
      </c>
    </row>
    <row r="25" spans="1:9" s="75" customFormat="1" ht="45">
      <c r="A25" s="48">
        <f t="shared" si="0"/>
        <v>10</v>
      </c>
      <c r="B25" s="49" t="s">
        <v>138</v>
      </c>
      <c r="C25" s="48">
        <v>810</v>
      </c>
      <c r="D25" s="50" t="s">
        <v>78</v>
      </c>
      <c r="E25" s="50">
        <v>8100000000</v>
      </c>
      <c r="F25" s="50"/>
      <c r="G25" s="74">
        <f t="shared" si="2"/>
        <v>3410132.75</v>
      </c>
      <c r="H25" s="74">
        <f t="shared" si="2"/>
        <v>3229464.8499999996</v>
      </c>
      <c r="I25" s="74">
        <f t="shared" si="2"/>
        <v>3062469.9</v>
      </c>
    </row>
    <row r="26" spans="1:9" s="75" customFormat="1" ht="45">
      <c r="A26" s="48">
        <f t="shared" si="0"/>
        <v>11</v>
      </c>
      <c r="B26" s="49" t="s">
        <v>161</v>
      </c>
      <c r="C26" s="48">
        <v>810</v>
      </c>
      <c r="D26" s="50" t="s">
        <v>78</v>
      </c>
      <c r="E26" s="50">
        <v>8110000000</v>
      </c>
      <c r="F26" s="50"/>
      <c r="G26" s="74">
        <f>G30+G27</f>
        <v>3410132.75</v>
      </c>
      <c r="H26" s="74">
        <f>H30+H27</f>
        <v>3229464.8499999996</v>
      </c>
      <c r="I26" s="74">
        <f>I30+I27</f>
        <v>3062469.9</v>
      </c>
    </row>
    <row r="27" spans="1:9" s="75" customFormat="1" ht="150">
      <c r="A27" s="48">
        <f t="shared" si="0"/>
        <v>12</v>
      </c>
      <c r="B27" s="49" t="s">
        <v>254</v>
      </c>
      <c r="C27" s="48">
        <v>810</v>
      </c>
      <c r="D27" s="50" t="s">
        <v>78</v>
      </c>
      <c r="E27" s="50" t="s">
        <v>255</v>
      </c>
      <c r="F27" s="50"/>
      <c r="G27" s="74">
        <f aca="true" t="shared" si="3" ref="G27:I28">G28</f>
        <v>81300</v>
      </c>
      <c r="H27" s="74">
        <f t="shared" si="3"/>
        <v>0</v>
      </c>
      <c r="I27" s="74">
        <f t="shared" si="3"/>
        <v>0</v>
      </c>
    </row>
    <row r="28" spans="1:9" s="75" customFormat="1" ht="120">
      <c r="A28" s="48">
        <f t="shared" si="0"/>
        <v>13</v>
      </c>
      <c r="B28" s="49" t="s">
        <v>58</v>
      </c>
      <c r="C28" s="48">
        <v>810</v>
      </c>
      <c r="D28" s="50" t="s">
        <v>78</v>
      </c>
      <c r="E28" s="50" t="s">
        <v>255</v>
      </c>
      <c r="F28" s="50" t="s">
        <v>31</v>
      </c>
      <c r="G28" s="74">
        <f t="shared" si="3"/>
        <v>81300</v>
      </c>
      <c r="H28" s="74">
        <f t="shared" si="3"/>
        <v>0</v>
      </c>
      <c r="I28" s="74">
        <f t="shared" si="3"/>
        <v>0</v>
      </c>
    </row>
    <row r="29" spans="1:9" s="75" customFormat="1" ht="45">
      <c r="A29" s="48">
        <f t="shared" si="0"/>
        <v>14</v>
      </c>
      <c r="B29" s="49" t="s">
        <v>59</v>
      </c>
      <c r="C29" s="48">
        <v>810</v>
      </c>
      <c r="D29" s="50" t="s">
        <v>78</v>
      </c>
      <c r="E29" s="50" t="s">
        <v>255</v>
      </c>
      <c r="F29" s="50" t="s">
        <v>15</v>
      </c>
      <c r="G29" s="74">
        <v>81300</v>
      </c>
      <c r="H29" s="74">
        <v>0</v>
      </c>
      <c r="I29" s="74">
        <v>0</v>
      </c>
    </row>
    <row r="30" spans="1:9" s="75" customFormat="1" ht="105">
      <c r="A30" s="48">
        <f t="shared" si="0"/>
        <v>15</v>
      </c>
      <c r="B30" s="49" t="s">
        <v>60</v>
      </c>
      <c r="C30" s="48">
        <v>810</v>
      </c>
      <c r="D30" s="50" t="s">
        <v>78</v>
      </c>
      <c r="E30" s="50">
        <v>8110080210</v>
      </c>
      <c r="F30" s="50"/>
      <c r="G30" s="74">
        <f>G31+G33+G35</f>
        <v>3328832.75</v>
      </c>
      <c r="H30" s="74">
        <f>H31+H33+H35</f>
        <v>3229464.8499999996</v>
      </c>
      <c r="I30" s="54">
        <f>I31+I33+I35</f>
        <v>3062469.9</v>
      </c>
    </row>
    <row r="31" spans="1:9" s="75" customFormat="1" ht="120">
      <c r="A31" s="48">
        <f t="shared" si="0"/>
        <v>16</v>
      </c>
      <c r="B31" s="49" t="s">
        <v>58</v>
      </c>
      <c r="C31" s="48">
        <v>810</v>
      </c>
      <c r="D31" s="50" t="s">
        <v>78</v>
      </c>
      <c r="E31" s="50">
        <v>8110080210</v>
      </c>
      <c r="F31" s="50" t="s">
        <v>31</v>
      </c>
      <c r="G31" s="74">
        <f>G32</f>
        <v>2356466.4</v>
      </c>
      <c r="H31" s="74">
        <f>H32</f>
        <v>2356466.4</v>
      </c>
      <c r="I31" s="74">
        <f>I32</f>
        <v>2356466.4</v>
      </c>
    </row>
    <row r="32" spans="1:9" s="75" customFormat="1" ht="45">
      <c r="A32" s="48">
        <f t="shared" si="0"/>
        <v>17</v>
      </c>
      <c r="B32" s="49" t="s">
        <v>59</v>
      </c>
      <c r="C32" s="48">
        <v>810</v>
      </c>
      <c r="D32" s="50" t="s">
        <v>78</v>
      </c>
      <c r="E32" s="50">
        <v>8110080210</v>
      </c>
      <c r="F32" s="50" t="s">
        <v>15</v>
      </c>
      <c r="G32" s="74">
        <v>2356466.4</v>
      </c>
      <c r="H32" s="74">
        <v>2356466.4</v>
      </c>
      <c r="I32" s="74">
        <v>2356466.4</v>
      </c>
    </row>
    <row r="33" spans="1:9" s="75" customFormat="1" ht="45">
      <c r="A33" s="48">
        <f t="shared" si="0"/>
        <v>18</v>
      </c>
      <c r="B33" s="49" t="s">
        <v>61</v>
      </c>
      <c r="C33" s="48">
        <v>810</v>
      </c>
      <c r="D33" s="50" t="s">
        <v>78</v>
      </c>
      <c r="E33" s="50">
        <v>8110080210</v>
      </c>
      <c r="F33" s="50" t="s">
        <v>17</v>
      </c>
      <c r="G33" s="74">
        <f>G34</f>
        <v>968307.35</v>
      </c>
      <c r="H33" s="74">
        <f>H34</f>
        <v>868939.45</v>
      </c>
      <c r="I33" s="54">
        <f>I34</f>
        <v>701944.5</v>
      </c>
    </row>
    <row r="34" spans="1:9" s="75" customFormat="1" ht="60">
      <c r="A34" s="48">
        <f t="shared" si="0"/>
        <v>19</v>
      </c>
      <c r="B34" s="49" t="s">
        <v>19</v>
      </c>
      <c r="C34" s="48">
        <v>810</v>
      </c>
      <c r="D34" s="50" t="s">
        <v>78</v>
      </c>
      <c r="E34" s="50">
        <v>8110080210</v>
      </c>
      <c r="F34" s="50" t="s">
        <v>20</v>
      </c>
      <c r="G34" s="74">
        <v>968307.35</v>
      </c>
      <c r="H34" s="74">
        <v>868939.45</v>
      </c>
      <c r="I34" s="54">
        <v>701944.5</v>
      </c>
    </row>
    <row r="35" spans="1:9" s="75" customFormat="1" ht="15">
      <c r="A35" s="48">
        <f t="shared" si="0"/>
        <v>20</v>
      </c>
      <c r="B35" s="49" t="s">
        <v>140</v>
      </c>
      <c r="C35" s="48">
        <v>810</v>
      </c>
      <c r="D35" s="50" t="s">
        <v>78</v>
      </c>
      <c r="E35" s="50">
        <v>8110080210</v>
      </c>
      <c r="F35" s="50" t="s">
        <v>141</v>
      </c>
      <c r="G35" s="74">
        <f>G36</f>
        <v>4059</v>
      </c>
      <c r="H35" s="74">
        <f>+H36</f>
        <v>4059</v>
      </c>
      <c r="I35" s="54">
        <f>I36</f>
        <v>4059</v>
      </c>
    </row>
    <row r="36" spans="1:9" s="75" customFormat="1" ht="30">
      <c r="A36" s="48">
        <f t="shared" si="0"/>
        <v>21</v>
      </c>
      <c r="B36" s="49" t="s">
        <v>33</v>
      </c>
      <c r="C36" s="48">
        <v>810</v>
      </c>
      <c r="D36" s="50" t="s">
        <v>78</v>
      </c>
      <c r="E36" s="50">
        <v>8110080210</v>
      </c>
      <c r="F36" s="50" t="s">
        <v>32</v>
      </c>
      <c r="G36" s="79">
        <v>4059</v>
      </c>
      <c r="H36" s="79">
        <v>4059</v>
      </c>
      <c r="I36" s="79">
        <v>4059</v>
      </c>
    </row>
    <row r="37" spans="1:9" s="75" customFormat="1" ht="15">
      <c r="A37" s="48">
        <f t="shared" si="0"/>
        <v>22</v>
      </c>
      <c r="B37" s="49" t="s">
        <v>94</v>
      </c>
      <c r="C37" s="48">
        <v>810</v>
      </c>
      <c r="D37" s="50" t="s">
        <v>79</v>
      </c>
      <c r="E37" s="50"/>
      <c r="F37" s="50"/>
      <c r="G37" s="74">
        <v>1000</v>
      </c>
      <c r="H37" s="74">
        <f>H38</f>
        <v>1000</v>
      </c>
      <c r="I37" s="54">
        <f>+H37</f>
        <v>1000</v>
      </c>
    </row>
    <row r="38" spans="1:9" s="75" customFormat="1" ht="45">
      <c r="A38" s="48">
        <f t="shared" si="0"/>
        <v>23</v>
      </c>
      <c r="B38" s="49" t="s">
        <v>138</v>
      </c>
      <c r="C38" s="48">
        <v>810</v>
      </c>
      <c r="D38" s="50" t="s">
        <v>79</v>
      </c>
      <c r="E38" s="50">
        <v>8100000000</v>
      </c>
      <c r="F38" s="50"/>
      <c r="G38" s="74">
        <f>G39</f>
        <v>1000</v>
      </c>
      <c r="H38" s="74">
        <f>H39</f>
        <v>1000</v>
      </c>
      <c r="I38" s="54">
        <f>+H38</f>
        <v>1000</v>
      </c>
    </row>
    <row r="39" spans="1:9" s="75" customFormat="1" ht="45">
      <c r="A39" s="48">
        <f t="shared" si="0"/>
        <v>24</v>
      </c>
      <c r="B39" s="49" t="s">
        <v>161</v>
      </c>
      <c r="C39" s="48">
        <v>810</v>
      </c>
      <c r="D39" s="50" t="s">
        <v>79</v>
      </c>
      <c r="E39" s="50">
        <v>8110000000</v>
      </c>
      <c r="F39" s="50"/>
      <c r="G39" s="74">
        <f>G40</f>
        <v>1000</v>
      </c>
      <c r="H39" s="74">
        <f>H40</f>
        <v>1000</v>
      </c>
      <c r="I39" s="54">
        <f>+H39</f>
        <v>1000</v>
      </c>
    </row>
    <row r="40" spans="1:9" s="75" customFormat="1" ht="120">
      <c r="A40" s="48">
        <f t="shared" si="0"/>
        <v>25</v>
      </c>
      <c r="B40" s="49" t="s">
        <v>162</v>
      </c>
      <c r="C40" s="48">
        <v>810</v>
      </c>
      <c r="D40" s="50" t="s">
        <v>79</v>
      </c>
      <c r="E40" s="50">
        <v>8110080050</v>
      </c>
      <c r="F40" s="50"/>
      <c r="G40" s="74">
        <f>G41</f>
        <v>1000</v>
      </c>
      <c r="H40" s="74">
        <v>1000</v>
      </c>
      <c r="I40" s="54">
        <v>1000</v>
      </c>
    </row>
    <row r="41" spans="1:9" s="75" customFormat="1" ht="15">
      <c r="A41" s="48">
        <f t="shared" si="0"/>
        <v>26</v>
      </c>
      <c r="B41" s="49" t="s">
        <v>140</v>
      </c>
      <c r="C41" s="48">
        <v>810</v>
      </c>
      <c r="D41" s="50" t="s">
        <v>79</v>
      </c>
      <c r="E41" s="50">
        <v>8110080050</v>
      </c>
      <c r="F41" s="50" t="s">
        <v>141</v>
      </c>
      <c r="G41" s="74">
        <f>G42</f>
        <v>1000</v>
      </c>
      <c r="H41" s="74">
        <f>H42</f>
        <v>1000</v>
      </c>
      <c r="I41" s="74">
        <f>I42</f>
        <v>1000</v>
      </c>
    </row>
    <row r="42" spans="1:9" s="75" customFormat="1" ht="15">
      <c r="A42" s="48">
        <f t="shared" si="0"/>
        <v>27</v>
      </c>
      <c r="B42" s="49" t="s">
        <v>30</v>
      </c>
      <c r="C42" s="48">
        <v>810</v>
      </c>
      <c r="D42" s="50" t="s">
        <v>79</v>
      </c>
      <c r="E42" s="50">
        <v>8110080050</v>
      </c>
      <c r="F42" s="50" t="s">
        <v>29</v>
      </c>
      <c r="G42" s="74">
        <v>1000</v>
      </c>
      <c r="H42" s="74">
        <v>1000</v>
      </c>
      <c r="I42" s="54">
        <v>1000</v>
      </c>
    </row>
    <row r="43" spans="1:9" s="75" customFormat="1" ht="90">
      <c r="A43" s="48">
        <f t="shared" si="0"/>
        <v>28</v>
      </c>
      <c r="B43" s="49" t="s">
        <v>222</v>
      </c>
      <c r="C43" s="48">
        <v>810</v>
      </c>
      <c r="D43" s="50" t="s">
        <v>80</v>
      </c>
      <c r="E43" s="50" t="s">
        <v>76</v>
      </c>
      <c r="F43" s="50" t="s">
        <v>256</v>
      </c>
      <c r="G43" s="74">
        <v>2604</v>
      </c>
      <c r="H43" s="74">
        <v>0</v>
      </c>
      <c r="I43" s="54">
        <v>0</v>
      </c>
    </row>
    <row r="44" spans="1:9" s="75" customFormat="1" ht="45">
      <c r="A44" s="48">
        <f t="shared" si="0"/>
        <v>29</v>
      </c>
      <c r="B44" s="49" t="s">
        <v>223</v>
      </c>
      <c r="C44" s="48">
        <v>810</v>
      </c>
      <c r="D44" s="50" t="s">
        <v>80</v>
      </c>
      <c r="E44" s="50" t="s">
        <v>75</v>
      </c>
      <c r="F44" s="50" t="s">
        <v>256</v>
      </c>
      <c r="G44" s="74">
        <v>2604</v>
      </c>
      <c r="H44" s="74">
        <v>0</v>
      </c>
      <c r="I44" s="54">
        <v>0</v>
      </c>
    </row>
    <row r="45" spans="1:9" s="75" customFormat="1" ht="165">
      <c r="A45" s="48">
        <f t="shared" si="0"/>
        <v>30</v>
      </c>
      <c r="B45" s="49" t="s">
        <v>224</v>
      </c>
      <c r="C45" s="48">
        <v>810</v>
      </c>
      <c r="D45" s="50" t="s">
        <v>80</v>
      </c>
      <c r="E45" s="50" t="s">
        <v>226</v>
      </c>
      <c r="F45" s="50" t="s">
        <v>256</v>
      </c>
      <c r="G45" s="74">
        <v>2604</v>
      </c>
      <c r="H45" s="74">
        <v>0</v>
      </c>
      <c r="I45" s="54">
        <v>0</v>
      </c>
    </row>
    <row r="46" spans="1:9" s="75" customFormat="1" ht="120">
      <c r="A46" s="48">
        <f t="shared" si="0"/>
        <v>31</v>
      </c>
      <c r="B46" s="49" t="s">
        <v>225</v>
      </c>
      <c r="C46" s="48">
        <v>810</v>
      </c>
      <c r="D46" s="50" t="s">
        <v>80</v>
      </c>
      <c r="E46" s="50" t="s">
        <v>226</v>
      </c>
      <c r="F46" s="50" t="s">
        <v>31</v>
      </c>
      <c r="G46" s="74">
        <v>2604</v>
      </c>
      <c r="H46" s="74">
        <v>0</v>
      </c>
      <c r="I46" s="54">
        <v>0</v>
      </c>
    </row>
    <row r="47" spans="1:9" s="75" customFormat="1" ht="45">
      <c r="A47" s="48">
        <f t="shared" si="0"/>
        <v>32</v>
      </c>
      <c r="B47" s="49" t="s">
        <v>59</v>
      </c>
      <c r="C47" s="48">
        <v>810</v>
      </c>
      <c r="D47" s="50" t="s">
        <v>80</v>
      </c>
      <c r="E47" s="50" t="s">
        <v>226</v>
      </c>
      <c r="F47" s="50" t="s">
        <v>15</v>
      </c>
      <c r="G47" s="74">
        <v>2604</v>
      </c>
      <c r="H47" s="74">
        <v>0</v>
      </c>
      <c r="I47" s="54">
        <v>0</v>
      </c>
    </row>
    <row r="48" spans="1:9" s="75" customFormat="1" ht="30">
      <c r="A48" s="48">
        <f t="shared" si="0"/>
        <v>33</v>
      </c>
      <c r="B48" s="49" t="s">
        <v>101</v>
      </c>
      <c r="C48" s="48">
        <v>810</v>
      </c>
      <c r="D48" s="50" t="s">
        <v>80</v>
      </c>
      <c r="E48" s="50"/>
      <c r="F48" s="50"/>
      <c r="G48" s="74">
        <f aca="true" t="shared" si="4" ref="G48:H52">G49</f>
        <v>192</v>
      </c>
      <c r="H48" s="74">
        <f t="shared" si="4"/>
        <v>192</v>
      </c>
      <c r="I48" s="54">
        <f>I49</f>
        <v>192</v>
      </c>
    </row>
    <row r="49" spans="1:9" s="75" customFormat="1" ht="45">
      <c r="A49" s="48">
        <f t="shared" si="0"/>
        <v>34</v>
      </c>
      <c r="B49" s="49" t="s">
        <v>138</v>
      </c>
      <c r="C49" s="48">
        <v>810</v>
      </c>
      <c r="D49" s="50" t="s">
        <v>80</v>
      </c>
      <c r="E49" s="50">
        <v>8100000000</v>
      </c>
      <c r="F49" s="50"/>
      <c r="G49" s="74">
        <f t="shared" si="4"/>
        <v>192</v>
      </c>
      <c r="H49" s="74">
        <f t="shared" si="4"/>
        <v>192</v>
      </c>
      <c r="I49" s="54">
        <f>I50</f>
        <v>192</v>
      </c>
    </row>
    <row r="50" spans="1:9" s="75" customFormat="1" ht="45">
      <c r="A50" s="48">
        <f t="shared" si="0"/>
        <v>35</v>
      </c>
      <c r="B50" s="49" t="s">
        <v>161</v>
      </c>
      <c r="C50" s="48">
        <v>810</v>
      </c>
      <c r="D50" s="50" t="s">
        <v>80</v>
      </c>
      <c r="E50" s="50">
        <v>8110000000</v>
      </c>
      <c r="F50" s="50"/>
      <c r="G50" s="74">
        <f t="shared" si="4"/>
        <v>192</v>
      </c>
      <c r="H50" s="74">
        <f t="shared" si="4"/>
        <v>192</v>
      </c>
      <c r="I50" s="54">
        <f>I51</f>
        <v>192</v>
      </c>
    </row>
    <row r="51" spans="1:9" s="75" customFormat="1" ht="135">
      <c r="A51" s="48">
        <f t="shared" si="0"/>
        <v>36</v>
      </c>
      <c r="B51" s="78" t="s">
        <v>257</v>
      </c>
      <c r="C51" s="48">
        <v>810</v>
      </c>
      <c r="D51" s="50" t="s">
        <v>80</v>
      </c>
      <c r="E51" s="50">
        <v>8110075140</v>
      </c>
      <c r="F51" s="50"/>
      <c r="G51" s="74">
        <f t="shared" si="4"/>
        <v>192</v>
      </c>
      <c r="H51" s="74">
        <f t="shared" si="4"/>
        <v>192</v>
      </c>
      <c r="I51" s="54">
        <f>I52</f>
        <v>192</v>
      </c>
    </row>
    <row r="52" spans="1:9" s="75" customFormat="1" ht="45">
      <c r="A52" s="48">
        <f t="shared" si="0"/>
        <v>37</v>
      </c>
      <c r="B52" s="53" t="s">
        <v>61</v>
      </c>
      <c r="C52" s="48">
        <v>810</v>
      </c>
      <c r="D52" s="50" t="s">
        <v>80</v>
      </c>
      <c r="E52" s="50">
        <v>8110075140</v>
      </c>
      <c r="F52" s="50" t="s">
        <v>17</v>
      </c>
      <c r="G52" s="74">
        <f t="shared" si="4"/>
        <v>192</v>
      </c>
      <c r="H52" s="74">
        <f t="shared" si="4"/>
        <v>192</v>
      </c>
      <c r="I52" s="54">
        <f>I53</f>
        <v>192</v>
      </c>
    </row>
    <row r="53" spans="1:9" s="75" customFormat="1" ht="60">
      <c r="A53" s="48">
        <f t="shared" si="0"/>
        <v>38</v>
      </c>
      <c r="B53" s="53" t="s">
        <v>19</v>
      </c>
      <c r="C53" s="48">
        <v>810</v>
      </c>
      <c r="D53" s="50" t="s">
        <v>80</v>
      </c>
      <c r="E53" s="50">
        <v>8110075140</v>
      </c>
      <c r="F53" s="50" t="s">
        <v>20</v>
      </c>
      <c r="G53" s="74">
        <v>192</v>
      </c>
      <c r="H53" s="74">
        <v>192</v>
      </c>
      <c r="I53" s="54">
        <v>192</v>
      </c>
    </row>
    <row r="54" spans="1:9" s="75" customFormat="1" ht="15">
      <c r="A54" s="48">
        <f t="shared" si="0"/>
        <v>39</v>
      </c>
      <c r="B54" s="49" t="s">
        <v>102</v>
      </c>
      <c r="C54" s="48">
        <v>810</v>
      </c>
      <c r="D54" s="50" t="s">
        <v>81</v>
      </c>
      <c r="E54" s="50"/>
      <c r="F54" s="50"/>
      <c r="G54" s="74">
        <f aca="true" t="shared" si="5" ref="G54:I59">G55</f>
        <v>64933</v>
      </c>
      <c r="H54" s="74">
        <f t="shared" si="5"/>
        <v>67778</v>
      </c>
      <c r="I54" s="54">
        <f t="shared" si="5"/>
        <v>70272</v>
      </c>
    </row>
    <row r="55" spans="1:9" s="75" customFormat="1" ht="30">
      <c r="A55" s="48">
        <f t="shared" si="0"/>
        <v>40</v>
      </c>
      <c r="B55" s="49" t="s">
        <v>103</v>
      </c>
      <c r="C55" s="48">
        <v>810</v>
      </c>
      <c r="D55" s="50" t="s">
        <v>82</v>
      </c>
      <c r="E55" s="50"/>
      <c r="F55" s="50"/>
      <c r="G55" s="74">
        <f t="shared" si="5"/>
        <v>64933</v>
      </c>
      <c r="H55" s="74">
        <f t="shared" si="5"/>
        <v>67778</v>
      </c>
      <c r="I55" s="74">
        <f t="shared" si="5"/>
        <v>70272</v>
      </c>
    </row>
    <row r="56" spans="1:9" s="75" customFormat="1" ht="45">
      <c r="A56" s="48">
        <f t="shared" si="0"/>
        <v>41</v>
      </c>
      <c r="B56" s="49" t="s">
        <v>138</v>
      </c>
      <c r="C56" s="48">
        <v>810</v>
      </c>
      <c r="D56" s="50" t="s">
        <v>82</v>
      </c>
      <c r="E56" s="50">
        <v>8100000000</v>
      </c>
      <c r="F56" s="50"/>
      <c r="G56" s="74">
        <f t="shared" si="5"/>
        <v>64933</v>
      </c>
      <c r="H56" s="74">
        <f t="shared" si="5"/>
        <v>67778</v>
      </c>
      <c r="I56" s="54">
        <f>I58</f>
        <v>70272</v>
      </c>
    </row>
    <row r="57" spans="1:9" s="75" customFormat="1" ht="45">
      <c r="A57" s="48">
        <f t="shared" si="0"/>
        <v>42</v>
      </c>
      <c r="B57" s="49" t="s">
        <v>161</v>
      </c>
      <c r="C57" s="48">
        <v>810</v>
      </c>
      <c r="D57" s="50" t="s">
        <v>82</v>
      </c>
      <c r="E57" s="50">
        <v>8110000000</v>
      </c>
      <c r="F57" s="50"/>
      <c r="G57" s="74">
        <f t="shared" si="5"/>
        <v>64933</v>
      </c>
      <c r="H57" s="74">
        <f t="shared" si="5"/>
        <v>67778</v>
      </c>
      <c r="I57" s="54">
        <f>I58</f>
        <v>70272</v>
      </c>
    </row>
    <row r="58" spans="1:9" s="75" customFormat="1" ht="120">
      <c r="A58" s="48">
        <f t="shared" si="0"/>
        <v>43</v>
      </c>
      <c r="B58" s="49" t="s">
        <v>170</v>
      </c>
      <c r="C58" s="48">
        <v>810</v>
      </c>
      <c r="D58" s="50" t="s">
        <v>82</v>
      </c>
      <c r="E58" s="50" t="s">
        <v>89</v>
      </c>
      <c r="F58" s="50"/>
      <c r="G58" s="74">
        <f>G59</f>
        <v>64933</v>
      </c>
      <c r="H58" s="74">
        <f t="shared" si="5"/>
        <v>67778</v>
      </c>
      <c r="I58" s="74">
        <f t="shared" si="5"/>
        <v>70272</v>
      </c>
    </row>
    <row r="59" spans="1:9" s="75" customFormat="1" ht="97.5" customHeight="1">
      <c r="A59" s="48">
        <f t="shared" si="0"/>
        <v>44</v>
      </c>
      <c r="B59" s="49" t="s">
        <v>58</v>
      </c>
      <c r="C59" s="48">
        <v>810</v>
      </c>
      <c r="D59" s="50" t="s">
        <v>82</v>
      </c>
      <c r="E59" s="50" t="s">
        <v>89</v>
      </c>
      <c r="F59" s="50" t="s">
        <v>31</v>
      </c>
      <c r="G59" s="74">
        <f t="shared" si="5"/>
        <v>64933</v>
      </c>
      <c r="H59" s="74">
        <f t="shared" si="5"/>
        <v>67778</v>
      </c>
      <c r="I59" s="74">
        <f>I60</f>
        <v>70272</v>
      </c>
    </row>
    <row r="60" spans="1:9" s="75" customFormat="1" ht="45">
      <c r="A60" s="48">
        <f t="shared" si="0"/>
        <v>45</v>
      </c>
      <c r="B60" s="49" t="s">
        <v>59</v>
      </c>
      <c r="C60" s="48">
        <v>810</v>
      </c>
      <c r="D60" s="50" t="s">
        <v>82</v>
      </c>
      <c r="E60" s="50" t="s">
        <v>89</v>
      </c>
      <c r="F60" s="50" t="s">
        <v>15</v>
      </c>
      <c r="G60" s="74">
        <v>64933</v>
      </c>
      <c r="H60" s="74">
        <v>67778</v>
      </c>
      <c r="I60" s="54">
        <v>70272</v>
      </c>
    </row>
    <row r="61" spans="1:9" s="75" customFormat="1" ht="45">
      <c r="A61" s="48">
        <f t="shared" si="0"/>
        <v>46</v>
      </c>
      <c r="B61" s="49" t="s">
        <v>104</v>
      </c>
      <c r="C61" s="48">
        <v>810</v>
      </c>
      <c r="D61" s="50" t="s">
        <v>83</v>
      </c>
      <c r="E61" s="50"/>
      <c r="F61" s="50"/>
      <c r="G61" s="74">
        <f>G62</f>
        <v>80352</v>
      </c>
      <c r="H61" s="74">
        <f>H62</f>
        <v>80708</v>
      </c>
      <c r="I61" s="74">
        <f>I62</f>
        <v>83170</v>
      </c>
    </row>
    <row r="62" spans="1:9" s="75" customFormat="1" ht="75">
      <c r="A62" s="48">
        <f t="shared" si="0"/>
        <v>47</v>
      </c>
      <c r="B62" s="49" t="s">
        <v>221</v>
      </c>
      <c r="C62" s="48">
        <v>810</v>
      </c>
      <c r="D62" s="50" t="s">
        <v>218</v>
      </c>
      <c r="E62" s="50"/>
      <c r="F62" s="50"/>
      <c r="G62" s="74">
        <f aca="true" t="shared" si="6" ref="G62:I66">G63</f>
        <v>80352</v>
      </c>
      <c r="H62" s="74">
        <f t="shared" si="6"/>
        <v>80708</v>
      </c>
      <c r="I62" s="54">
        <f t="shared" si="6"/>
        <v>83170</v>
      </c>
    </row>
    <row r="63" spans="1:9" s="75" customFormat="1" ht="90">
      <c r="A63" s="48">
        <f t="shared" si="0"/>
        <v>48</v>
      </c>
      <c r="B63" s="49" t="s">
        <v>163</v>
      </c>
      <c r="C63" s="48">
        <v>810</v>
      </c>
      <c r="D63" s="50" t="s">
        <v>218</v>
      </c>
      <c r="E63" s="50" t="s">
        <v>76</v>
      </c>
      <c r="F63" s="50"/>
      <c r="G63" s="74">
        <f t="shared" si="6"/>
        <v>80352</v>
      </c>
      <c r="H63" s="74">
        <f t="shared" si="6"/>
        <v>80708</v>
      </c>
      <c r="I63" s="54">
        <f t="shared" si="6"/>
        <v>83170</v>
      </c>
    </row>
    <row r="64" spans="1:9" s="75" customFormat="1" ht="45">
      <c r="A64" s="48">
        <f t="shared" si="0"/>
        <v>49</v>
      </c>
      <c r="B64" s="49" t="s">
        <v>165</v>
      </c>
      <c r="C64" s="48">
        <v>810</v>
      </c>
      <c r="D64" s="50" t="s">
        <v>218</v>
      </c>
      <c r="E64" s="50" t="s">
        <v>62</v>
      </c>
      <c r="F64" s="50"/>
      <c r="G64" s="74">
        <f>G65+G68</f>
        <v>80352</v>
      </c>
      <c r="H64" s="74">
        <f>H65+H68</f>
        <v>80708</v>
      </c>
      <c r="I64" s="74">
        <f>I65+I68</f>
        <v>83170</v>
      </c>
    </row>
    <row r="65" spans="1:9" s="75" customFormat="1" ht="180">
      <c r="A65" s="48">
        <f t="shared" si="0"/>
        <v>50</v>
      </c>
      <c r="B65" s="49" t="s">
        <v>258</v>
      </c>
      <c r="C65" s="48">
        <v>810</v>
      </c>
      <c r="D65" s="50" t="s">
        <v>218</v>
      </c>
      <c r="E65" s="50" t="s">
        <v>159</v>
      </c>
      <c r="F65" s="50"/>
      <c r="G65" s="74">
        <f t="shared" si="6"/>
        <v>74247</v>
      </c>
      <c r="H65" s="74">
        <f t="shared" si="6"/>
        <v>77024</v>
      </c>
      <c r="I65" s="54">
        <f t="shared" si="6"/>
        <v>79065</v>
      </c>
    </row>
    <row r="66" spans="1:9" s="75" customFormat="1" ht="45">
      <c r="A66" s="48">
        <f t="shared" si="0"/>
        <v>51</v>
      </c>
      <c r="B66" s="49" t="s">
        <v>61</v>
      </c>
      <c r="C66" s="48">
        <v>810</v>
      </c>
      <c r="D66" s="50" t="s">
        <v>218</v>
      </c>
      <c r="E66" s="50" t="s">
        <v>159</v>
      </c>
      <c r="F66" s="50" t="s">
        <v>17</v>
      </c>
      <c r="G66" s="74">
        <f>G67</f>
        <v>74247</v>
      </c>
      <c r="H66" s="74">
        <f t="shared" si="6"/>
        <v>77024</v>
      </c>
      <c r="I66" s="74">
        <f t="shared" si="6"/>
        <v>79065</v>
      </c>
    </row>
    <row r="67" spans="1:9" s="75" customFormat="1" ht="60">
      <c r="A67" s="48">
        <f t="shared" si="0"/>
        <v>52</v>
      </c>
      <c r="B67" s="49" t="s">
        <v>19</v>
      </c>
      <c r="C67" s="48">
        <v>810</v>
      </c>
      <c r="D67" s="50" t="s">
        <v>218</v>
      </c>
      <c r="E67" s="50" t="s">
        <v>159</v>
      </c>
      <c r="F67" s="50" t="s">
        <v>20</v>
      </c>
      <c r="G67" s="74">
        <v>74247</v>
      </c>
      <c r="H67" s="74">
        <v>77024</v>
      </c>
      <c r="I67" s="54">
        <v>79065</v>
      </c>
    </row>
    <row r="68" spans="1:9" s="75" customFormat="1" ht="195">
      <c r="A68" s="48">
        <f t="shared" si="0"/>
        <v>53</v>
      </c>
      <c r="B68" s="49" t="s">
        <v>220</v>
      </c>
      <c r="C68" s="48">
        <v>810</v>
      </c>
      <c r="D68" s="50" t="s">
        <v>218</v>
      </c>
      <c r="E68" s="50" t="s">
        <v>219</v>
      </c>
      <c r="F68" s="50"/>
      <c r="G68" s="74">
        <f aca="true" t="shared" si="7" ref="G68:I69">G69</f>
        <v>6105</v>
      </c>
      <c r="H68" s="74">
        <f t="shared" si="7"/>
        <v>3684</v>
      </c>
      <c r="I68" s="54">
        <f t="shared" si="7"/>
        <v>4105</v>
      </c>
    </row>
    <row r="69" spans="1:9" s="75" customFormat="1" ht="45">
      <c r="A69" s="48">
        <f t="shared" si="0"/>
        <v>54</v>
      </c>
      <c r="B69" s="49" t="s">
        <v>61</v>
      </c>
      <c r="C69" s="48">
        <v>810</v>
      </c>
      <c r="D69" s="50" t="s">
        <v>218</v>
      </c>
      <c r="E69" s="50" t="s">
        <v>219</v>
      </c>
      <c r="F69" s="50" t="s">
        <v>17</v>
      </c>
      <c r="G69" s="74">
        <f t="shared" si="7"/>
        <v>6105</v>
      </c>
      <c r="H69" s="74">
        <f t="shared" si="7"/>
        <v>3684</v>
      </c>
      <c r="I69" s="74">
        <f t="shared" si="7"/>
        <v>4105</v>
      </c>
    </row>
    <row r="70" spans="1:9" s="75" customFormat="1" ht="60">
      <c r="A70" s="48">
        <f t="shared" si="0"/>
        <v>55</v>
      </c>
      <c r="B70" s="49" t="s">
        <v>19</v>
      </c>
      <c r="C70" s="48">
        <v>810</v>
      </c>
      <c r="D70" s="50" t="s">
        <v>218</v>
      </c>
      <c r="E70" s="50" t="s">
        <v>219</v>
      </c>
      <c r="F70" s="50" t="s">
        <v>20</v>
      </c>
      <c r="G70" s="74">
        <v>6105</v>
      </c>
      <c r="H70" s="74">
        <v>3684</v>
      </c>
      <c r="I70" s="54">
        <v>4105</v>
      </c>
    </row>
    <row r="71" spans="1:9" s="75" customFormat="1" ht="15">
      <c r="A71" s="48">
        <f t="shared" si="0"/>
        <v>56</v>
      </c>
      <c r="B71" s="49" t="s">
        <v>99</v>
      </c>
      <c r="C71" s="48">
        <v>810</v>
      </c>
      <c r="D71" s="50" t="s">
        <v>73</v>
      </c>
      <c r="E71" s="50"/>
      <c r="F71" s="50"/>
      <c r="G71" s="74">
        <f aca="true" t="shared" si="8" ref="G71:I73">G72</f>
        <v>127600</v>
      </c>
      <c r="H71" s="74">
        <f t="shared" si="8"/>
        <v>119100</v>
      </c>
      <c r="I71" s="54">
        <f t="shared" si="8"/>
        <v>125900</v>
      </c>
    </row>
    <row r="72" spans="1:9" s="75" customFormat="1" ht="30">
      <c r="A72" s="48">
        <f t="shared" si="0"/>
        <v>57</v>
      </c>
      <c r="B72" s="49" t="s">
        <v>115</v>
      </c>
      <c r="C72" s="48">
        <v>810</v>
      </c>
      <c r="D72" s="50" t="s">
        <v>84</v>
      </c>
      <c r="E72" s="50"/>
      <c r="F72" s="50"/>
      <c r="G72" s="74">
        <f t="shared" si="8"/>
        <v>127600</v>
      </c>
      <c r="H72" s="74">
        <f t="shared" si="8"/>
        <v>119100</v>
      </c>
      <c r="I72" s="54">
        <f t="shared" si="8"/>
        <v>125900</v>
      </c>
    </row>
    <row r="73" spans="1:9" s="75" customFormat="1" ht="90">
      <c r="A73" s="48">
        <f t="shared" si="0"/>
        <v>58</v>
      </c>
      <c r="B73" s="49" t="s">
        <v>163</v>
      </c>
      <c r="C73" s="48">
        <v>810</v>
      </c>
      <c r="D73" s="50" t="s">
        <v>84</v>
      </c>
      <c r="E73" s="50" t="s">
        <v>76</v>
      </c>
      <c r="F73" s="50"/>
      <c r="G73" s="74">
        <f t="shared" si="8"/>
        <v>127600</v>
      </c>
      <c r="H73" s="74">
        <f t="shared" si="8"/>
        <v>119100</v>
      </c>
      <c r="I73" s="54">
        <f t="shared" si="8"/>
        <v>125900</v>
      </c>
    </row>
    <row r="74" spans="1:9" s="75" customFormat="1" ht="60">
      <c r="A74" s="48">
        <f t="shared" si="0"/>
        <v>59</v>
      </c>
      <c r="B74" s="49" t="s">
        <v>166</v>
      </c>
      <c r="C74" s="48">
        <v>810</v>
      </c>
      <c r="D74" s="50" t="s">
        <v>84</v>
      </c>
      <c r="E74" s="50" t="s">
        <v>172</v>
      </c>
      <c r="F74" s="50"/>
      <c r="G74" s="74">
        <f>G75+G78</f>
        <v>127600</v>
      </c>
      <c r="H74" s="74">
        <f>H75+H78</f>
        <v>119100</v>
      </c>
      <c r="I74" s="74">
        <f>I75+I78</f>
        <v>125900</v>
      </c>
    </row>
    <row r="75" spans="1:9" s="75" customFormat="1" ht="225">
      <c r="A75" s="48">
        <f t="shared" si="0"/>
        <v>60</v>
      </c>
      <c r="B75" s="49" t="s">
        <v>259</v>
      </c>
      <c r="C75" s="48">
        <v>810</v>
      </c>
      <c r="D75" s="50" t="s">
        <v>84</v>
      </c>
      <c r="E75" s="50" t="s">
        <v>260</v>
      </c>
      <c r="F75" s="50"/>
      <c r="G75" s="74">
        <f aca="true" t="shared" si="9" ref="G75:I76">G76</f>
        <v>15000</v>
      </c>
      <c r="H75" s="74">
        <f t="shared" si="9"/>
        <v>0</v>
      </c>
      <c r="I75" s="54">
        <f t="shared" si="9"/>
        <v>0</v>
      </c>
    </row>
    <row r="76" spans="1:9" s="75" customFormat="1" ht="45">
      <c r="A76" s="48">
        <f t="shared" si="0"/>
        <v>61</v>
      </c>
      <c r="B76" s="49" t="s">
        <v>61</v>
      </c>
      <c r="C76" s="48">
        <v>810</v>
      </c>
      <c r="D76" s="50" t="s">
        <v>84</v>
      </c>
      <c r="E76" s="50" t="s">
        <v>260</v>
      </c>
      <c r="F76" s="50" t="s">
        <v>17</v>
      </c>
      <c r="G76" s="74">
        <f t="shared" si="9"/>
        <v>15000</v>
      </c>
      <c r="H76" s="74">
        <f t="shared" si="9"/>
        <v>0</v>
      </c>
      <c r="I76" s="54">
        <f t="shared" si="9"/>
        <v>0</v>
      </c>
    </row>
    <row r="77" spans="1:9" s="75" customFormat="1" ht="60">
      <c r="A77" s="48">
        <f t="shared" si="0"/>
        <v>62</v>
      </c>
      <c r="B77" s="49" t="s">
        <v>19</v>
      </c>
      <c r="C77" s="48">
        <v>810</v>
      </c>
      <c r="D77" s="50" t="s">
        <v>84</v>
      </c>
      <c r="E77" s="50" t="s">
        <v>260</v>
      </c>
      <c r="F77" s="50" t="s">
        <v>20</v>
      </c>
      <c r="G77" s="74">
        <v>15000</v>
      </c>
      <c r="H77" s="74">
        <v>0</v>
      </c>
      <c r="I77" s="54">
        <v>0</v>
      </c>
    </row>
    <row r="78" spans="1:9" s="75" customFormat="1" ht="255">
      <c r="A78" s="48">
        <f t="shared" si="0"/>
        <v>63</v>
      </c>
      <c r="B78" s="49" t="s">
        <v>261</v>
      </c>
      <c r="C78" s="48">
        <v>810</v>
      </c>
      <c r="D78" s="50" t="s">
        <v>84</v>
      </c>
      <c r="E78" s="50" t="s">
        <v>173</v>
      </c>
      <c r="F78" s="50"/>
      <c r="G78" s="74">
        <v>112600</v>
      </c>
      <c r="H78" s="74">
        <f aca="true" t="shared" si="10" ref="G78:I79">H79</f>
        <v>119100</v>
      </c>
      <c r="I78" s="54">
        <f t="shared" si="10"/>
        <v>125900</v>
      </c>
    </row>
    <row r="79" spans="1:9" s="75" customFormat="1" ht="45">
      <c r="A79" s="48">
        <f t="shared" si="0"/>
        <v>64</v>
      </c>
      <c r="B79" s="49" t="s">
        <v>61</v>
      </c>
      <c r="C79" s="48">
        <v>810</v>
      </c>
      <c r="D79" s="50" t="s">
        <v>84</v>
      </c>
      <c r="E79" s="50" t="s">
        <v>173</v>
      </c>
      <c r="F79" s="50" t="s">
        <v>17</v>
      </c>
      <c r="G79" s="74">
        <f t="shared" si="10"/>
        <v>127600</v>
      </c>
      <c r="H79" s="74">
        <f t="shared" si="10"/>
        <v>119100</v>
      </c>
      <c r="I79" s="54">
        <f t="shared" si="10"/>
        <v>125900</v>
      </c>
    </row>
    <row r="80" spans="1:9" s="75" customFormat="1" ht="60">
      <c r="A80" s="48">
        <f t="shared" si="0"/>
        <v>65</v>
      </c>
      <c r="B80" s="49" t="s">
        <v>19</v>
      </c>
      <c r="C80" s="48">
        <v>810</v>
      </c>
      <c r="D80" s="50" t="s">
        <v>84</v>
      </c>
      <c r="E80" s="50" t="s">
        <v>173</v>
      </c>
      <c r="F80" s="50" t="s">
        <v>20</v>
      </c>
      <c r="G80" s="74">
        <v>127600</v>
      </c>
      <c r="H80" s="74">
        <v>119100</v>
      </c>
      <c r="I80" s="54">
        <v>125900</v>
      </c>
    </row>
    <row r="81" spans="1:9" s="75" customFormat="1" ht="30">
      <c r="A81" s="48">
        <f t="shared" si="0"/>
        <v>66</v>
      </c>
      <c r="B81" s="49" t="s">
        <v>105</v>
      </c>
      <c r="C81" s="48">
        <v>810</v>
      </c>
      <c r="D81" s="50" t="s">
        <v>85</v>
      </c>
      <c r="E81" s="50"/>
      <c r="F81" s="50"/>
      <c r="G81" s="74">
        <f>G88+G82</f>
        <v>178523</v>
      </c>
      <c r="H81" s="74">
        <f>H88+H82</f>
        <v>159261</v>
      </c>
      <c r="I81" s="74">
        <f>I88+I82</f>
        <v>190437</v>
      </c>
    </row>
    <row r="82" spans="1:9" s="75" customFormat="1" ht="15">
      <c r="A82" s="48">
        <f aca="true" t="shared" si="11" ref="A82:A108">A81+1</f>
        <v>67</v>
      </c>
      <c r="B82" s="49" t="s">
        <v>179</v>
      </c>
      <c r="C82" s="48">
        <v>810</v>
      </c>
      <c r="D82" s="50" t="s">
        <v>176</v>
      </c>
      <c r="E82" s="50"/>
      <c r="F82" s="50"/>
      <c r="G82" s="74">
        <f aca="true" t="shared" si="12" ref="G82:I86">G83</f>
        <v>10000</v>
      </c>
      <c r="H82" s="74">
        <f t="shared" si="12"/>
        <v>10000</v>
      </c>
      <c r="I82" s="74">
        <f t="shared" si="12"/>
        <v>10000</v>
      </c>
    </row>
    <row r="83" spans="1:9" s="75" customFormat="1" ht="90">
      <c r="A83" s="48">
        <f t="shared" si="11"/>
        <v>68</v>
      </c>
      <c r="B83" s="49" t="s">
        <v>163</v>
      </c>
      <c r="C83" s="48">
        <v>810</v>
      </c>
      <c r="D83" s="50" t="s">
        <v>176</v>
      </c>
      <c r="E83" s="50" t="s">
        <v>76</v>
      </c>
      <c r="F83" s="50"/>
      <c r="G83" s="74">
        <f t="shared" si="12"/>
        <v>10000</v>
      </c>
      <c r="H83" s="74">
        <f t="shared" si="12"/>
        <v>10000</v>
      </c>
      <c r="I83" s="74">
        <f t="shared" si="12"/>
        <v>10000</v>
      </c>
    </row>
    <row r="84" spans="1:9" s="75" customFormat="1" ht="45">
      <c r="A84" s="48">
        <f t="shared" si="11"/>
        <v>69</v>
      </c>
      <c r="B84" s="49" t="s">
        <v>164</v>
      </c>
      <c r="C84" s="48">
        <v>810</v>
      </c>
      <c r="D84" s="50" t="s">
        <v>176</v>
      </c>
      <c r="E84" s="50" t="s">
        <v>75</v>
      </c>
      <c r="F84" s="50"/>
      <c r="G84" s="74">
        <f t="shared" si="12"/>
        <v>10000</v>
      </c>
      <c r="H84" s="74">
        <f t="shared" si="12"/>
        <v>10000</v>
      </c>
      <c r="I84" s="74">
        <f t="shared" si="12"/>
        <v>10000</v>
      </c>
    </row>
    <row r="85" spans="1:9" s="75" customFormat="1" ht="180">
      <c r="A85" s="48">
        <f t="shared" si="11"/>
        <v>70</v>
      </c>
      <c r="B85" s="49" t="s">
        <v>178</v>
      </c>
      <c r="C85" s="48">
        <v>810</v>
      </c>
      <c r="D85" s="50" t="s">
        <v>176</v>
      </c>
      <c r="E85" s="50" t="s">
        <v>177</v>
      </c>
      <c r="F85" s="50"/>
      <c r="G85" s="74">
        <f t="shared" si="12"/>
        <v>10000</v>
      </c>
      <c r="H85" s="74">
        <f t="shared" si="12"/>
        <v>10000</v>
      </c>
      <c r="I85" s="74">
        <f t="shared" si="12"/>
        <v>10000</v>
      </c>
    </row>
    <row r="86" spans="1:9" s="75" customFormat="1" ht="45">
      <c r="A86" s="48">
        <f t="shared" si="11"/>
        <v>71</v>
      </c>
      <c r="B86" s="49" t="s">
        <v>61</v>
      </c>
      <c r="C86" s="48">
        <v>810</v>
      </c>
      <c r="D86" s="50" t="s">
        <v>176</v>
      </c>
      <c r="E86" s="50" t="s">
        <v>177</v>
      </c>
      <c r="F86" s="50" t="s">
        <v>17</v>
      </c>
      <c r="G86" s="74">
        <f t="shared" si="12"/>
        <v>10000</v>
      </c>
      <c r="H86" s="74">
        <f t="shared" si="12"/>
        <v>10000</v>
      </c>
      <c r="I86" s="74">
        <f t="shared" si="12"/>
        <v>10000</v>
      </c>
    </row>
    <row r="87" spans="1:9" s="75" customFormat="1" ht="60">
      <c r="A87" s="48">
        <f t="shared" si="11"/>
        <v>72</v>
      </c>
      <c r="B87" s="49" t="s">
        <v>19</v>
      </c>
      <c r="C87" s="48">
        <v>810</v>
      </c>
      <c r="D87" s="50" t="s">
        <v>176</v>
      </c>
      <c r="E87" s="50" t="s">
        <v>177</v>
      </c>
      <c r="F87" s="50" t="s">
        <v>20</v>
      </c>
      <c r="G87" s="74">
        <v>10000</v>
      </c>
      <c r="H87" s="74">
        <v>10000</v>
      </c>
      <c r="I87" s="54">
        <v>10000</v>
      </c>
    </row>
    <row r="88" spans="1:9" s="75" customFormat="1" ht="15">
      <c r="A88" s="48">
        <f t="shared" si="11"/>
        <v>73</v>
      </c>
      <c r="B88" s="49" t="s">
        <v>106</v>
      </c>
      <c r="C88" s="48">
        <v>810</v>
      </c>
      <c r="D88" s="50" t="s">
        <v>86</v>
      </c>
      <c r="E88" s="50"/>
      <c r="F88" s="50"/>
      <c r="G88" s="74">
        <f aca="true" t="shared" si="13" ref="G88:I90">G89</f>
        <v>168523</v>
      </c>
      <c r="H88" s="74">
        <f t="shared" si="13"/>
        <v>149261</v>
      </c>
      <c r="I88" s="54">
        <f t="shared" si="13"/>
        <v>180437</v>
      </c>
    </row>
    <row r="89" spans="1:9" s="75" customFormat="1" ht="90">
      <c r="A89" s="48">
        <f t="shared" si="11"/>
        <v>74</v>
      </c>
      <c r="B89" s="49" t="s">
        <v>163</v>
      </c>
      <c r="C89" s="48">
        <v>810</v>
      </c>
      <c r="D89" s="50" t="s">
        <v>86</v>
      </c>
      <c r="E89" s="50" t="s">
        <v>76</v>
      </c>
      <c r="F89" s="50"/>
      <c r="G89" s="74">
        <f t="shared" si="13"/>
        <v>168523</v>
      </c>
      <c r="H89" s="74">
        <f t="shared" si="13"/>
        <v>149261</v>
      </c>
      <c r="I89" s="54">
        <f t="shared" si="13"/>
        <v>180437</v>
      </c>
    </row>
    <row r="90" spans="1:9" s="75" customFormat="1" ht="45">
      <c r="A90" s="48">
        <f t="shared" si="11"/>
        <v>75</v>
      </c>
      <c r="B90" s="49" t="s">
        <v>164</v>
      </c>
      <c r="C90" s="48">
        <v>810</v>
      </c>
      <c r="D90" s="50" t="s">
        <v>86</v>
      </c>
      <c r="E90" s="50" t="s">
        <v>75</v>
      </c>
      <c r="F90" s="50"/>
      <c r="G90" s="74">
        <f>G91</f>
        <v>168523</v>
      </c>
      <c r="H90" s="74">
        <f t="shared" si="13"/>
        <v>149261</v>
      </c>
      <c r="I90" s="74">
        <f t="shared" si="13"/>
        <v>180437</v>
      </c>
    </row>
    <row r="91" spans="1:9" s="75" customFormat="1" ht="150">
      <c r="A91" s="48">
        <f t="shared" si="11"/>
        <v>76</v>
      </c>
      <c r="B91" s="49" t="s">
        <v>167</v>
      </c>
      <c r="C91" s="48">
        <v>810</v>
      </c>
      <c r="D91" s="50" t="s">
        <v>86</v>
      </c>
      <c r="E91" s="50" t="s">
        <v>158</v>
      </c>
      <c r="F91" s="50"/>
      <c r="G91" s="74">
        <f aca="true" t="shared" si="14" ref="G91:I92">G92</f>
        <v>168523</v>
      </c>
      <c r="H91" s="74">
        <f t="shared" si="14"/>
        <v>149261</v>
      </c>
      <c r="I91" s="54">
        <f t="shared" si="14"/>
        <v>180437</v>
      </c>
    </row>
    <row r="92" spans="1:9" s="75" customFormat="1" ht="45">
      <c r="A92" s="48">
        <f t="shared" si="11"/>
        <v>77</v>
      </c>
      <c r="B92" s="49" t="s">
        <v>61</v>
      </c>
      <c r="C92" s="48">
        <v>810</v>
      </c>
      <c r="D92" s="50" t="s">
        <v>86</v>
      </c>
      <c r="E92" s="50" t="s">
        <v>158</v>
      </c>
      <c r="F92" s="50" t="s">
        <v>17</v>
      </c>
      <c r="G92" s="74">
        <f t="shared" si="14"/>
        <v>168523</v>
      </c>
      <c r="H92" s="74">
        <f t="shared" si="14"/>
        <v>149261</v>
      </c>
      <c r="I92" s="54">
        <f t="shared" si="14"/>
        <v>180437</v>
      </c>
    </row>
    <row r="93" spans="1:9" s="75" customFormat="1" ht="60">
      <c r="A93" s="48">
        <f t="shared" si="11"/>
        <v>78</v>
      </c>
      <c r="B93" s="49" t="s">
        <v>19</v>
      </c>
      <c r="C93" s="48">
        <v>810</v>
      </c>
      <c r="D93" s="50" t="s">
        <v>86</v>
      </c>
      <c r="E93" s="50" t="s">
        <v>158</v>
      </c>
      <c r="F93" s="50" t="s">
        <v>20</v>
      </c>
      <c r="G93" s="74">
        <v>168523</v>
      </c>
      <c r="H93" s="74">
        <v>149261</v>
      </c>
      <c r="I93" s="54">
        <v>180437</v>
      </c>
    </row>
    <row r="94" spans="1:9" s="75" customFormat="1" ht="23.25" customHeight="1">
      <c r="A94" s="48">
        <f t="shared" si="11"/>
        <v>79</v>
      </c>
      <c r="B94" s="49" t="s">
        <v>63</v>
      </c>
      <c r="C94" s="48">
        <v>810</v>
      </c>
      <c r="D94" s="50" t="s">
        <v>87</v>
      </c>
      <c r="E94" s="50"/>
      <c r="F94" s="50"/>
      <c r="G94" s="74">
        <f aca="true" t="shared" si="15" ref="G94:H99">G95</f>
        <v>300310</v>
      </c>
      <c r="H94" s="74">
        <f t="shared" si="15"/>
        <v>300310</v>
      </c>
      <c r="I94" s="54">
        <f>+H94</f>
        <v>300310</v>
      </c>
    </row>
    <row r="95" spans="1:9" s="75" customFormat="1" ht="15">
      <c r="A95" s="48">
        <f t="shared" si="11"/>
        <v>80</v>
      </c>
      <c r="B95" s="49" t="s">
        <v>107</v>
      </c>
      <c r="C95" s="48">
        <v>810</v>
      </c>
      <c r="D95" s="50" t="s">
        <v>88</v>
      </c>
      <c r="E95" s="50"/>
      <c r="F95" s="50"/>
      <c r="G95" s="74">
        <f t="shared" si="15"/>
        <v>300310</v>
      </c>
      <c r="H95" s="74">
        <f t="shared" si="15"/>
        <v>300310</v>
      </c>
      <c r="I95" s="54">
        <f>+H95</f>
        <v>300310</v>
      </c>
    </row>
    <row r="96" spans="1:9" s="75" customFormat="1" ht="90">
      <c r="A96" s="48">
        <f t="shared" si="11"/>
        <v>81</v>
      </c>
      <c r="B96" s="49" t="s">
        <v>163</v>
      </c>
      <c r="C96" s="48">
        <v>810</v>
      </c>
      <c r="D96" s="50" t="s">
        <v>88</v>
      </c>
      <c r="E96" s="50" t="s">
        <v>76</v>
      </c>
      <c r="F96" s="50"/>
      <c r="G96" s="74">
        <f t="shared" si="15"/>
        <v>300310</v>
      </c>
      <c r="H96" s="74">
        <f t="shared" si="15"/>
        <v>300310</v>
      </c>
      <c r="I96" s="54">
        <f>I97</f>
        <v>300310</v>
      </c>
    </row>
    <row r="97" spans="1:9" s="75" customFormat="1" ht="45">
      <c r="A97" s="48">
        <f t="shared" si="11"/>
        <v>82</v>
      </c>
      <c r="B97" s="49" t="s">
        <v>2</v>
      </c>
      <c r="C97" s="48">
        <v>810</v>
      </c>
      <c r="D97" s="50" t="s">
        <v>88</v>
      </c>
      <c r="E97" s="50" t="s">
        <v>0</v>
      </c>
      <c r="F97" s="50"/>
      <c r="G97" s="74">
        <f t="shared" si="15"/>
        <v>300310</v>
      </c>
      <c r="H97" s="74">
        <f t="shared" si="15"/>
        <v>300310</v>
      </c>
      <c r="I97" s="54">
        <f>I98</f>
        <v>300310</v>
      </c>
    </row>
    <row r="98" spans="1:9" s="75" customFormat="1" ht="300">
      <c r="A98" s="48">
        <f t="shared" si="11"/>
        <v>83</v>
      </c>
      <c r="B98" s="49" t="s">
        <v>262</v>
      </c>
      <c r="C98" s="48">
        <v>810</v>
      </c>
      <c r="D98" s="50" t="s">
        <v>88</v>
      </c>
      <c r="E98" s="50" t="s">
        <v>1</v>
      </c>
      <c r="F98" s="50"/>
      <c r="G98" s="74">
        <f t="shared" si="15"/>
        <v>300310</v>
      </c>
      <c r="H98" s="74">
        <f t="shared" si="15"/>
        <v>300310</v>
      </c>
      <c r="I98" s="54">
        <f>I99</f>
        <v>300310</v>
      </c>
    </row>
    <row r="99" spans="1:9" s="75" customFormat="1" ht="15">
      <c r="A99" s="48">
        <f t="shared" si="11"/>
        <v>84</v>
      </c>
      <c r="B99" s="49" t="s">
        <v>64</v>
      </c>
      <c r="C99" s="48">
        <v>810</v>
      </c>
      <c r="D99" s="50" t="s">
        <v>88</v>
      </c>
      <c r="E99" s="50" t="s">
        <v>1</v>
      </c>
      <c r="F99" s="50" t="s">
        <v>100</v>
      </c>
      <c r="G99" s="74">
        <f t="shared" si="15"/>
        <v>300310</v>
      </c>
      <c r="H99" s="74">
        <f t="shared" si="15"/>
        <v>300310</v>
      </c>
      <c r="I99" s="54">
        <f>I100</f>
        <v>300310</v>
      </c>
    </row>
    <row r="100" spans="1:9" s="75" customFormat="1" ht="30">
      <c r="A100" s="48">
        <f t="shared" si="11"/>
        <v>85</v>
      </c>
      <c r="B100" s="49" t="s">
        <v>70</v>
      </c>
      <c r="C100" s="48">
        <v>810</v>
      </c>
      <c r="D100" s="50" t="s">
        <v>88</v>
      </c>
      <c r="E100" s="50" t="s">
        <v>1</v>
      </c>
      <c r="F100" s="50" t="s">
        <v>65</v>
      </c>
      <c r="G100" s="74">
        <v>300310</v>
      </c>
      <c r="H100" s="74">
        <v>300310</v>
      </c>
      <c r="I100" s="54">
        <v>300310</v>
      </c>
    </row>
    <row r="101" spans="1:9" s="75" customFormat="1" ht="60">
      <c r="A101" s="48">
        <f t="shared" si="11"/>
        <v>86</v>
      </c>
      <c r="B101" s="49" t="s">
        <v>252</v>
      </c>
      <c r="C101" s="48">
        <v>810</v>
      </c>
      <c r="D101" s="50" t="s">
        <v>201</v>
      </c>
      <c r="E101" s="50"/>
      <c r="F101" s="50"/>
      <c r="G101" s="74">
        <f aca="true" t="shared" si="16" ref="G101:I106">G102</f>
        <v>26404</v>
      </c>
      <c r="H101" s="74">
        <f t="shared" si="16"/>
        <v>26404</v>
      </c>
      <c r="I101" s="74">
        <f t="shared" si="16"/>
        <v>26404</v>
      </c>
    </row>
    <row r="102" spans="1:9" s="75" customFormat="1" ht="30">
      <c r="A102" s="48">
        <f t="shared" si="11"/>
        <v>87</v>
      </c>
      <c r="B102" s="49" t="s">
        <v>203</v>
      </c>
      <c r="C102" s="48">
        <v>810</v>
      </c>
      <c r="D102" s="50" t="s">
        <v>202</v>
      </c>
      <c r="E102" s="50"/>
      <c r="F102" s="50"/>
      <c r="G102" s="74">
        <f t="shared" si="16"/>
        <v>26404</v>
      </c>
      <c r="H102" s="74">
        <f t="shared" si="16"/>
        <v>26404</v>
      </c>
      <c r="I102" s="74">
        <f t="shared" si="16"/>
        <v>26404</v>
      </c>
    </row>
    <row r="103" spans="1:9" s="75" customFormat="1" ht="45">
      <c r="A103" s="48">
        <f t="shared" si="11"/>
        <v>88</v>
      </c>
      <c r="B103" s="49" t="s">
        <v>204</v>
      </c>
      <c r="C103" s="48">
        <v>810</v>
      </c>
      <c r="D103" s="50" t="s">
        <v>202</v>
      </c>
      <c r="E103" s="50" t="s">
        <v>205</v>
      </c>
      <c r="F103" s="50"/>
      <c r="G103" s="74">
        <f t="shared" si="16"/>
        <v>26404</v>
      </c>
      <c r="H103" s="74">
        <f t="shared" si="16"/>
        <v>26404</v>
      </c>
      <c r="I103" s="74">
        <f t="shared" si="16"/>
        <v>26404</v>
      </c>
    </row>
    <row r="104" spans="1:9" s="75" customFormat="1" ht="45">
      <c r="A104" s="48">
        <f t="shared" si="11"/>
        <v>89</v>
      </c>
      <c r="B104" s="49" t="s">
        <v>161</v>
      </c>
      <c r="C104" s="48">
        <v>810</v>
      </c>
      <c r="D104" s="50" t="s">
        <v>202</v>
      </c>
      <c r="E104" s="50" t="s">
        <v>206</v>
      </c>
      <c r="F104" s="50"/>
      <c r="G104" s="74">
        <f t="shared" si="16"/>
        <v>26404</v>
      </c>
      <c r="H104" s="74">
        <f t="shared" si="16"/>
        <v>26404</v>
      </c>
      <c r="I104" s="74">
        <f t="shared" si="16"/>
        <v>26404</v>
      </c>
    </row>
    <row r="105" spans="1:9" s="75" customFormat="1" ht="195">
      <c r="A105" s="48">
        <f t="shared" si="11"/>
        <v>90</v>
      </c>
      <c r="B105" s="80" t="s">
        <v>263</v>
      </c>
      <c r="C105" s="48">
        <v>810</v>
      </c>
      <c r="D105" s="50" t="s">
        <v>202</v>
      </c>
      <c r="E105" s="50" t="s">
        <v>207</v>
      </c>
      <c r="F105" s="50"/>
      <c r="G105" s="74">
        <f t="shared" si="16"/>
        <v>26404</v>
      </c>
      <c r="H105" s="74">
        <f t="shared" si="16"/>
        <v>26404</v>
      </c>
      <c r="I105" s="74">
        <f t="shared" si="16"/>
        <v>26404</v>
      </c>
    </row>
    <row r="106" spans="1:9" s="75" customFormat="1" ht="15">
      <c r="A106" s="48">
        <f t="shared" si="11"/>
        <v>91</v>
      </c>
      <c r="B106" s="81" t="s">
        <v>64</v>
      </c>
      <c r="C106" s="48">
        <v>810</v>
      </c>
      <c r="D106" s="50" t="s">
        <v>202</v>
      </c>
      <c r="E106" s="50" t="s">
        <v>207</v>
      </c>
      <c r="F106" s="50" t="s">
        <v>100</v>
      </c>
      <c r="G106" s="74">
        <f t="shared" si="16"/>
        <v>26404</v>
      </c>
      <c r="H106" s="74">
        <f t="shared" si="16"/>
        <v>26404</v>
      </c>
      <c r="I106" s="74">
        <f t="shared" si="16"/>
        <v>26404</v>
      </c>
    </row>
    <row r="107" spans="1:9" s="75" customFormat="1" ht="30">
      <c r="A107" s="48">
        <f t="shared" si="11"/>
        <v>92</v>
      </c>
      <c r="B107" s="81" t="s">
        <v>70</v>
      </c>
      <c r="C107" s="48">
        <v>810</v>
      </c>
      <c r="D107" s="50" t="s">
        <v>202</v>
      </c>
      <c r="E107" s="50" t="s">
        <v>207</v>
      </c>
      <c r="F107" s="50" t="s">
        <v>65</v>
      </c>
      <c r="G107" s="74">
        <v>26404</v>
      </c>
      <c r="H107" s="74">
        <v>26404</v>
      </c>
      <c r="I107" s="54">
        <v>26404</v>
      </c>
    </row>
    <row r="108" spans="1:9" s="75" customFormat="1" ht="15">
      <c r="A108" s="48">
        <f t="shared" si="11"/>
        <v>93</v>
      </c>
      <c r="B108" s="49" t="s">
        <v>114</v>
      </c>
      <c r="C108" s="48"/>
      <c r="D108" s="50"/>
      <c r="E108" s="50"/>
      <c r="F108" s="50"/>
      <c r="G108" s="74"/>
      <c r="H108" s="54">
        <v>126956.9</v>
      </c>
      <c r="I108" s="51">
        <v>253934.85</v>
      </c>
    </row>
    <row r="109" spans="1:9" s="86" customFormat="1" ht="15">
      <c r="A109" s="82"/>
      <c r="B109" s="55" t="s">
        <v>66</v>
      </c>
      <c r="C109" s="82"/>
      <c r="D109" s="56"/>
      <c r="E109" s="56"/>
      <c r="F109" s="56"/>
      <c r="G109" s="83">
        <f>G16</f>
        <v>5227122</v>
      </c>
      <c r="H109" s="84">
        <f>H16</f>
        <v>5146246</v>
      </c>
      <c r="I109" s="85">
        <f>I16</f>
        <v>5149161</v>
      </c>
    </row>
    <row r="110" spans="1:9" ht="15">
      <c r="A110" s="21"/>
      <c r="B110" s="21"/>
      <c r="C110" s="62"/>
      <c r="D110" s="62"/>
      <c r="E110" s="63"/>
      <c r="F110" s="62"/>
      <c r="G110" s="87"/>
      <c r="H110" s="87"/>
      <c r="I110" s="87"/>
    </row>
    <row r="111" spans="2:9" ht="15">
      <c r="B111" s="21"/>
      <c r="C111" s="62"/>
      <c r="D111" s="62"/>
      <c r="E111" s="63"/>
      <c r="F111" s="62"/>
      <c r="G111" s="88"/>
      <c r="H111" s="88"/>
      <c r="I111" s="88"/>
    </row>
    <row r="112" spans="2:9" ht="15">
      <c r="B112" s="21"/>
      <c r="C112" s="62"/>
      <c r="D112" s="62"/>
      <c r="E112" s="63"/>
      <c r="F112" s="62"/>
      <c r="G112" s="88"/>
      <c r="H112" s="88"/>
      <c r="I112" s="88"/>
    </row>
    <row r="113" spans="2:9" ht="15">
      <c r="B113" s="21"/>
      <c r="C113" s="62"/>
      <c r="D113" s="62"/>
      <c r="E113" s="63"/>
      <c r="F113" s="62"/>
      <c r="G113" s="21"/>
      <c r="H113" s="21"/>
      <c r="I113" s="21"/>
    </row>
    <row r="114" ht="15">
      <c r="G114" s="21"/>
    </row>
  </sheetData>
  <sheetProtection/>
  <mergeCells count="14">
    <mergeCell ref="B1:I1"/>
    <mergeCell ref="A2:I2"/>
    <mergeCell ref="A3:I3"/>
    <mergeCell ref="G13:G14"/>
    <mergeCell ref="H13:H14"/>
    <mergeCell ref="D5:I5"/>
    <mergeCell ref="A6:I6"/>
    <mergeCell ref="A7:I7"/>
    <mergeCell ref="A11:I11"/>
    <mergeCell ref="I13:I14"/>
    <mergeCell ref="A13:A14"/>
    <mergeCell ref="B13:B14"/>
    <mergeCell ref="C13:C14"/>
    <mergeCell ref="D13:F13"/>
  </mergeCells>
  <printOptions/>
  <pageMargins left="0.1968503937007874" right="0.1968503937007874" top="0.1968503937007874" bottom="0.1968503937007874" header="0.11811023622047245" footer="0.1968503937007874"/>
  <pageSetup fitToHeight="8" fitToWidth="1" horizontalDpi="180" verticalDpi="18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9"/>
  <sheetViews>
    <sheetView zoomScale="120" zoomScaleNormal="120" zoomScalePageLayoutView="0" workbookViewId="0" topLeftCell="A52">
      <selection activeCell="A9" sqref="A9:H10"/>
    </sheetView>
  </sheetViews>
  <sheetFormatPr defaultColWidth="9.00390625" defaultRowHeight="12.75"/>
  <cols>
    <col min="1" max="1" width="4.25390625" style="21" customWidth="1"/>
    <col min="2" max="2" width="46.00390625" style="21" customWidth="1"/>
    <col min="3" max="3" width="14.125" style="63" customWidth="1"/>
    <col min="4" max="5" width="5.75390625" style="62" customWidth="1"/>
    <col min="6" max="6" width="14.00390625" style="21" customWidth="1"/>
    <col min="7" max="7" width="13.75390625" style="21" customWidth="1"/>
    <col min="8" max="8" width="13.00390625" style="21" customWidth="1"/>
    <col min="9" max="16384" width="9.00390625" style="21" customWidth="1"/>
  </cols>
  <sheetData>
    <row r="1" spans="1:8" s="94" customFormat="1" ht="12.75" customHeight="1">
      <c r="A1" s="97" t="s">
        <v>264</v>
      </c>
      <c r="B1" s="97"/>
      <c r="C1" s="97"/>
      <c r="D1" s="97"/>
      <c r="E1" s="97"/>
      <c r="F1" s="97"/>
      <c r="G1" s="97"/>
      <c r="H1" s="97"/>
    </row>
    <row r="2" spans="1:8" s="94" customFormat="1" ht="14.25" customHeight="1">
      <c r="A2" s="97" t="s">
        <v>213</v>
      </c>
      <c r="B2" s="97"/>
      <c r="C2" s="97"/>
      <c r="D2" s="97"/>
      <c r="E2" s="97"/>
      <c r="F2" s="97"/>
      <c r="G2" s="97"/>
      <c r="H2" s="97"/>
    </row>
    <row r="3" spans="1:8" s="94" customFormat="1" ht="13.5" customHeight="1">
      <c r="A3" s="97" t="s">
        <v>235</v>
      </c>
      <c r="B3" s="97"/>
      <c r="C3" s="97"/>
      <c r="D3" s="97"/>
      <c r="E3" s="97"/>
      <c r="F3" s="97"/>
      <c r="G3" s="97"/>
      <c r="H3" s="97"/>
    </row>
    <row r="5" spans="1:8" ht="15">
      <c r="A5" s="107" t="s">
        <v>200</v>
      </c>
      <c r="B5" s="107"/>
      <c r="C5" s="107"/>
      <c r="D5" s="107"/>
      <c r="E5" s="107"/>
      <c r="F5" s="107"/>
      <c r="G5" s="107"/>
      <c r="H5" s="107"/>
    </row>
    <row r="6" spans="1:8" s="94" customFormat="1" ht="14.25" customHeight="1">
      <c r="A6" s="97" t="s">
        <v>213</v>
      </c>
      <c r="B6" s="97"/>
      <c r="C6" s="97"/>
      <c r="D6" s="97"/>
      <c r="E6" s="97"/>
      <c r="F6" s="97"/>
      <c r="G6" s="97"/>
      <c r="H6" s="97"/>
    </row>
    <row r="7" spans="1:8" s="94" customFormat="1" ht="13.5" customHeight="1">
      <c r="A7" s="97" t="s">
        <v>236</v>
      </c>
      <c r="B7" s="97"/>
      <c r="C7" s="97"/>
      <c r="D7" s="97"/>
      <c r="E7" s="97"/>
      <c r="F7" s="97"/>
      <c r="G7" s="97"/>
      <c r="H7" s="97"/>
    </row>
    <row r="8" ht="15">
      <c r="A8" s="61"/>
    </row>
    <row r="9" spans="1:8" ht="15">
      <c r="A9" s="109" t="s">
        <v>265</v>
      </c>
      <c r="B9" s="109"/>
      <c r="C9" s="109"/>
      <c r="D9" s="109"/>
      <c r="E9" s="109"/>
      <c r="F9" s="109"/>
      <c r="G9" s="109"/>
      <c r="H9" s="109"/>
    </row>
    <row r="10" spans="1:8" ht="34.5" customHeight="1">
      <c r="A10" s="109"/>
      <c r="B10" s="109"/>
      <c r="C10" s="109"/>
      <c r="D10" s="109"/>
      <c r="E10" s="109"/>
      <c r="F10" s="109"/>
      <c r="G10" s="109"/>
      <c r="H10" s="109"/>
    </row>
    <row r="11" spans="1:8" ht="15">
      <c r="A11" s="110" t="s">
        <v>131</v>
      </c>
      <c r="B11" s="110"/>
      <c r="C11" s="110"/>
      <c r="D11" s="110"/>
      <c r="E11" s="110"/>
      <c r="F11" s="110"/>
      <c r="G11" s="110"/>
      <c r="H11" s="110"/>
    </row>
    <row r="12" spans="1:8" s="89" customFormat="1" ht="12.75" customHeight="1">
      <c r="A12" s="106" t="s">
        <v>34</v>
      </c>
      <c r="B12" s="106" t="s">
        <v>111</v>
      </c>
      <c r="C12" s="111" t="s">
        <v>112</v>
      </c>
      <c r="D12" s="106" t="s">
        <v>113</v>
      </c>
      <c r="E12" s="106" t="s">
        <v>90</v>
      </c>
      <c r="F12" s="106" t="s">
        <v>187</v>
      </c>
      <c r="G12" s="106" t="s">
        <v>196</v>
      </c>
      <c r="H12" s="106" t="s">
        <v>239</v>
      </c>
    </row>
    <row r="13" spans="1:8" s="89" customFormat="1" ht="15">
      <c r="A13" s="106"/>
      <c r="B13" s="106"/>
      <c r="C13" s="111"/>
      <c r="D13" s="106"/>
      <c r="E13" s="106"/>
      <c r="F13" s="108"/>
      <c r="G13" s="108"/>
      <c r="H13" s="108"/>
    </row>
    <row r="14" spans="1:8" s="89" customFormat="1" ht="15">
      <c r="A14" s="106"/>
      <c r="B14" s="106"/>
      <c r="C14" s="111"/>
      <c r="D14" s="106"/>
      <c r="E14" s="106"/>
      <c r="F14" s="108"/>
      <c r="G14" s="108"/>
      <c r="H14" s="108"/>
    </row>
    <row r="15" spans="1:8" s="89" customFormat="1" ht="15">
      <c r="A15" s="22"/>
      <c r="B15" s="22">
        <v>1</v>
      </c>
      <c r="C15" s="72">
        <v>2</v>
      </c>
      <c r="D15" s="22">
        <v>3</v>
      </c>
      <c r="E15" s="22">
        <v>4</v>
      </c>
      <c r="F15" s="22">
        <v>5</v>
      </c>
      <c r="G15" s="22">
        <v>6</v>
      </c>
      <c r="H15" s="22">
        <v>7</v>
      </c>
    </row>
    <row r="16" spans="1:8" s="91" customFormat="1" ht="60">
      <c r="A16" s="48">
        <v>1</v>
      </c>
      <c r="B16" s="49" t="s">
        <v>163</v>
      </c>
      <c r="C16" s="90">
        <v>100000000</v>
      </c>
      <c r="D16" s="48"/>
      <c r="E16" s="50"/>
      <c r="F16" s="54">
        <f>F17+F33+F44+F55</f>
        <v>689389</v>
      </c>
      <c r="G16" s="54">
        <f>G17+G33+G44+G55</f>
        <v>659379</v>
      </c>
      <c r="H16" s="54">
        <f>H17+H33+H44+H55</f>
        <v>699817</v>
      </c>
    </row>
    <row r="17" spans="1:8" s="91" customFormat="1" ht="30">
      <c r="A17" s="48">
        <f>A16+1</f>
        <v>2</v>
      </c>
      <c r="B17" s="49" t="s">
        <v>168</v>
      </c>
      <c r="C17" s="90">
        <v>110000000</v>
      </c>
      <c r="D17" s="48"/>
      <c r="E17" s="50"/>
      <c r="F17" s="54">
        <f>F18+F23+F28</f>
        <v>181127</v>
      </c>
      <c r="G17" s="54">
        <f>G18+G23</f>
        <v>159261</v>
      </c>
      <c r="H17" s="54">
        <f>H18+H23</f>
        <v>190437</v>
      </c>
    </row>
    <row r="18" spans="1:8" s="91" customFormat="1" ht="90">
      <c r="A18" s="48">
        <f aca="true" t="shared" si="0" ref="A18:A81">A17+1</f>
        <v>3</v>
      </c>
      <c r="B18" s="49" t="s">
        <v>169</v>
      </c>
      <c r="C18" s="90">
        <v>110081010</v>
      </c>
      <c r="D18" s="48"/>
      <c r="E18" s="50"/>
      <c r="F18" s="54">
        <f aca="true" t="shared" si="1" ref="F18:G21">F19</f>
        <v>168523</v>
      </c>
      <c r="G18" s="54">
        <f t="shared" si="1"/>
        <v>149261</v>
      </c>
      <c r="H18" s="54">
        <f>H20</f>
        <v>180437</v>
      </c>
    </row>
    <row r="19" spans="1:8" s="91" customFormat="1" ht="30">
      <c r="A19" s="48">
        <f t="shared" si="0"/>
        <v>4</v>
      </c>
      <c r="B19" s="49" t="s">
        <v>16</v>
      </c>
      <c r="C19" s="90">
        <v>110081010</v>
      </c>
      <c r="D19" s="48">
        <v>200</v>
      </c>
      <c r="E19" s="50"/>
      <c r="F19" s="54">
        <f t="shared" si="1"/>
        <v>168523</v>
      </c>
      <c r="G19" s="54">
        <f t="shared" si="1"/>
        <v>149261</v>
      </c>
      <c r="H19" s="54">
        <f>H20</f>
        <v>180437</v>
      </c>
    </row>
    <row r="20" spans="1:8" s="91" customFormat="1" ht="45">
      <c r="A20" s="48">
        <f t="shared" si="0"/>
        <v>5</v>
      </c>
      <c r="B20" s="49" t="s">
        <v>19</v>
      </c>
      <c r="C20" s="90">
        <v>110081010</v>
      </c>
      <c r="D20" s="48">
        <v>240</v>
      </c>
      <c r="E20" s="50"/>
      <c r="F20" s="54">
        <f t="shared" si="1"/>
        <v>168523</v>
      </c>
      <c r="G20" s="54">
        <f t="shared" si="1"/>
        <v>149261</v>
      </c>
      <c r="H20" s="54">
        <f>H21</f>
        <v>180437</v>
      </c>
    </row>
    <row r="21" spans="1:8" s="91" customFormat="1" ht="15">
      <c r="A21" s="48">
        <f t="shared" si="0"/>
        <v>6</v>
      </c>
      <c r="B21" s="49" t="s">
        <v>105</v>
      </c>
      <c r="C21" s="90">
        <v>110081010</v>
      </c>
      <c r="D21" s="48">
        <v>240</v>
      </c>
      <c r="E21" s="50" t="s">
        <v>85</v>
      </c>
      <c r="F21" s="54">
        <f t="shared" si="1"/>
        <v>168523</v>
      </c>
      <c r="G21" s="54">
        <f t="shared" si="1"/>
        <v>149261</v>
      </c>
      <c r="H21" s="54">
        <f>H22</f>
        <v>180437</v>
      </c>
    </row>
    <row r="22" spans="1:8" s="91" customFormat="1" ht="15">
      <c r="A22" s="48">
        <f t="shared" si="0"/>
        <v>7</v>
      </c>
      <c r="B22" s="49" t="s">
        <v>106</v>
      </c>
      <c r="C22" s="90">
        <v>110081010</v>
      </c>
      <c r="D22" s="48">
        <v>240</v>
      </c>
      <c r="E22" s="50" t="s">
        <v>86</v>
      </c>
      <c r="F22" s="54">
        <v>168523</v>
      </c>
      <c r="G22" s="54">
        <v>149261</v>
      </c>
      <c r="H22" s="54">
        <v>180437</v>
      </c>
    </row>
    <row r="23" spans="1:8" s="91" customFormat="1" ht="120">
      <c r="A23" s="48">
        <f t="shared" si="0"/>
        <v>8</v>
      </c>
      <c r="B23" s="49" t="s">
        <v>178</v>
      </c>
      <c r="C23" s="90">
        <v>110083010</v>
      </c>
      <c r="D23" s="48"/>
      <c r="E23" s="50"/>
      <c r="F23" s="54">
        <f aca="true" t="shared" si="2" ref="F23:G25">F24</f>
        <v>10000</v>
      </c>
      <c r="G23" s="54">
        <f t="shared" si="2"/>
        <v>10000</v>
      </c>
      <c r="H23" s="54">
        <f>H25</f>
        <v>10000</v>
      </c>
    </row>
    <row r="24" spans="1:8" s="91" customFormat="1" ht="27" customHeight="1">
      <c r="A24" s="48">
        <f t="shared" si="0"/>
        <v>9</v>
      </c>
      <c r="B24" s="49" t="s">
        <v>16</v>
      </c>
      <c r="C24" s="90">
        <v>110083010</v>
      </c>
      <c r="D24" s="48">
        <v>200</v>
      </c>
      <c r="E24" s="50"/>
      <c r="F24" s="54">
        <f t="shared" si="2"/>
        <v>10000</v>
      </c>
      <c r="G24" s="54">
        <f t="shared" si="2"/>
        <v>10000</v>
      </c>
      <c r="H24" s="54">
        <f>H25</f>
        <v>10000</v>
      </c>
    </row>
    <row r="25" spans="1:8" s="91" customFormat="1" ht="45">
      <c r="A25" s="48">
        <f t="shared" si="0"/>
        <v>10</v>
      </c>
      <c r="B25" s="49" t="s">
        <v>19</v>
      </c>
      <c r="C25" s="90">
        <v>110083010</v>
      </c>
      <c r="D25" s="48">
        <v>240</v>
      </c>
      <c r="E25" s="50"/>
      <c r="F25" s="54">
        <f t="shared" si="2"/>
        <v>10000</v>
      </c>
      <c r="G25" s="54">
        <f t="shared" si="2"/>
        <v>10000</v>
      </c>
      <c r="H25" s="54">
        <f>H26</f>
        <v>10000</v>
      </c>
    </row>
    <row r="26" spans="1:8" s="91" customFormat="1" ht="15">
      <c r="A26" s="48">
        <f t="shared" si="0"/>
        <v>11</v>
      </c>
      <c r="B26" s="49" t="s">
        <v>105</v>
      </c>
      <c r="C26" s="90">
        <v>110083010</v>
      </c>
      <c r="D26" s="48">
        <v>240</v>
      </c>
      <c r="E26" s="50" t="s">
        <v>85</v>
      </c>
      <c r="F26" s="54">
        <f>F27</f>
        <v>10000</v>
      </c>
      <c r="G26" s="54">
        <f>G27</f>
        <v>10000</v>
      </c>
      <c r="H26" s="54">
        <f>H27</f>
        <v>10000</v>
      </c>
    </row>
    <row r="27" spans="1:8" s="91" customFormat="1" ht="15">
      <c r="A27" s="48">
        <f t="shared" si="0"/>
        <v>12</v>
      </c>
      <c r="B27" s="49" t="s">
        <v>179</v>
      </c>
      <c r="C27" s="90">
        <v>110083010</v>
      </c>
      <c r="D27" s="48">
        <v>240</v>
      </c>
      <c r="E27" s="50" t="s">
        <v>176</v>
      </c>
      <c r="F27" s="54">
        <v>10000</v>
      </c>
      <c r="G27" s="54">
        <v>10000</v>
      </c>
      <c r="H27" s="54">
        <v>10000</v>
      </c>
    </row>
    <row r="28" spans="1:8" s="91" customFormat="1" ht="106.5" customHeight="1">
      <c r="A28" s="48">
        <f t="shared" si="0"/>
        <v>13</v>
      </c>
      <c r="B28" s="49" t="s">
        <v>224</v>
      </c>
      <c r="C28" s="90">
        <v>110081060</v>
      </c>
      <c r="D28" s="48"/>
      <c r="E28" s="50"/>
      <c r="F28" s="54">
        <f aca="true" t="shared" si="3" ref="F28:H31">F29</f>
        <v>2604</v>
      </c>
      <c r="G28" s="54">
        <f t="shared" si="3"/>
        <v>0</v>
      </c>
      <c r="H28" s="54">
        <f t="shared" si="3"/>
        <v>0</v>
      </c>
    </row>
    <row r="29" spans="1:8" s="91" customFormat="1" ht="30">
      <c r="A29" s="48">
        <f t="shared" si="0"/>
        <v>14</v>
      </c>
      <c r="B29" s="49" t="s">
        <v>16</v>
      </c>
      <c r="C29" s="90">
        <v>110081060</v>
      </c>
      <c r="D29" s="48">
        <v>200</v>
      </c>
      <c r="E29" s="50"/>
      <c r="F29" s="54">
        <f t="shared" si="3"/>
        <v>2604</v>
      </c>
      <c r="G29" s="54">
        <f t="shared" si="3"/>
        <v>0</v>
      </c>
      <c r="H29" s="54">
        <f t="shared" si="3"/>
        <v>0</v>
      </c>
    </row>
    <row r="30" spans="1:8" s="91" customFormat="1" ht="45">
      <c r="A30" s="48">
        <f t="shared" si="0"/>
        <v>15</v>
      </c>
      <c r="B30" s="49" t="s">
        <v>19</v>
      </c>
      <c r="C30" s="90">
        <v>110081060</v>
      </c>
      <c r="D30" s="48">
        <v>240</v>
      </c>
      <c r="E30" s="50"/>
      <c r="F30" s="54">
        <f t="shared" si="3"/>
        <v>2604</v>
      </c>
      <c r="G30" s="54">
        <f t="shared" si="3"/>
        <v>0</v>
      </c>
      <c r="H30" s="54">
        <f t="shared" si="3"/>
        <v>0</v>
      </c>
    </row>
    <row r="31" spans="1:8" s="91" customFormat="1" ht="15">
      <c r="A31" s="48">
        <f t="shared" si="0"/>
        <v>16</v>
      </c>
      <c r="B31" s="49" t="s">
        <v>91</v>
      </c>
      <c r="C31" s="90">
        <v>110081060</v>
      </c>
      <c r="D31" s="48">
        <v>240</v>
      </c>
      <c r="E31" s="50" t="s">
        <v>72</v>
      </c>
      <c r="F31" s="54">
        <f t="shared" si="3"/>
        <v>2604</v>
      </c>
      <c r="G31" s="54">
        <f t="shared" si="3"/>
        <v>0</v>
      </c>
      <c r="H31" s="54">
        <f t="shared" si="3"/>
        <v>0</v>
      </c>
    </row>
    <row r="32" spans="1:8" s="91" customFormat="1" ht="15">
      <c r="A32" s="48">
        <f t="shared" si="0"/>
        <v>17</v>
      </c>
      <c r="B32" s="49" t="s">
        <v>101</v>
      </c>
      <c r="C32" s="90">
        <v>110081060</v>
      </c>
      <c r="D32" s="48">
        <v>240</v>
      </c>
      <c r="E32" s="50" t="s">
        <v>80</v>
      </c>
      <c r="F32" s="54">
        <v>2604</v>
      </c>
      <c r="G32" s="54">
        <v>0</v>
      </c>
      <c r="H32" s="54">
        <v>0</v>
      </c>
    </row>
    <row r="33" spans="1:8" s="91" customFormat="1" ht="45">
      <c r="A33" s="48">
        <f t="shared" si="0"/>
        <v>18</v>
      </c>
      <c r="B33" s="49" t="s">
        <v>166</v>
      </c>
      <c r="C33" s="90">
        <v>120000000</v>
      </c>
      <c r="D33" s="48"/>
      <c r="E33" s="50"/>
      <c r="F33" s="54">
        <f>F34+F39</f>
        <v>127600</v>
      </c>
      <c r="G33" s="54">
        <f>G34+G39</f>
        <v>119100</v>
      </c>
      <c r="H33" s="54">
        <f>H34+H39</f>
        <v>125900</v>
      </c>
    </row>
    <row r="34" spans="1:8" s="91" customFormat="1" ht="150">
      <c r="A34" s="48">
        <f t="shared" si="0"/>
        <v>19</v>
      </c>
      <c r="B34" s="49" t="s">
        <v>259</v>
      </c>
      <c r="C34" s="90">
        <v>120081020</v>
      </c>
      <c r="D34" s="50"/>
      <c r="E34" s="50"/>
      <c r="F34" s="54">
        <f aca="true" t="shared" si="4" ref="F34:H37">F35</f>
        <v>15000</v>
      </c>
      <c r="G34" s="54">
        <f t="shared" si="4"/>
        <v>0</v>
      </c>
      <c r="H34" s="54">
        <f t="shared" si="4"/>
        <v>0</v>
      </c>
    </row>
    <row r="35" spans="1:8" s="91" customFormat="1" ht="30">
      <c r="A35" s="48">
        <f t="shared" si="0"/>
        <v>20</v>
      </c>
      <c r="B35" s="49" t="s">
        <v>16</v>
      </c>
      <c r="C35" s="90">
        <v>120081020</v>
      </c>
      <c r="D35" s="50" t="s">
        <v>17</v>
      </c>
      <c r="E35" s="50"/>
      <c r="F35" s="54">
        <f t="shared" si="4"/>
        <v>15000</v>
      </c>
      <c r="G35" s="54">
        <f t="shared" si="4"/>
        <v>0</v>
      </c>
      <c r="H35" s="54">
        <f t="shared" si="4"/>
        <v>0</v>
      </c>
    </row>
    <row r="36" spans="1:8" s="91" customFormat="1" ht="45">
      <c r="A36" s="48">
        <f t="shared" si="0"/>
        <v>21</v>
      </c>
      <c r="B36" s="49" t="s">
        <v>19</v>
      </c>
      <c r="C36" s="90">
        <v>120081020</v>
      </c>
      <c r="D36" s="50" t="s">
        <v>20</v>
      </c>
      <c r="E36" s="50"/>
      <c r="F36" s="54">
        <f t="shared" si="4"/>
        <v>15000</v>
      </c>
      <c r="G36" s="54">
        <f t="shared" si="4"/>
        <v>0</v>
      </c>
      <c r="H36" s="54">
        <f t="shared" si="4"/>
        <v>0</v>
      </c>
    </row>
    <row r="37" spans="1:8" s="91" customFormat="1" ht="15">
      <c r="A37" s="48">
        <f t="shared" si="0"/>
        <v>22</v>
      </c>
      <c r="B37" s="49" t="s">
        <v>99</v>
      </c>
      <c r="C37" s="90">
        <v>120081020</v>
      </c>
      <c r="D37" s="50" t="s">
        <v>20</v>
      </c>
      <c r="E37" s="50" t="s">
        <v>73</v>
      </c>
      <c r="F37" s="54">
        <f>F38</f>
        <v>15000</v>
      </c>
      <c r="G37" s="54">
        <f t="shared" si="4"/>
        <v>0</v>
      </c>
      <c r="H37" s="54">
        <f t="shared" si="4"/>
        <v>0</v>
      </c>
    </row>
    <row r="38" spans="1:8" s="91" customFormat="1" ht="15">
      <c r="A38" s="48">
        <f t="shared" si="0"/>
        <v>23</v>
      </c>
      <c r="B38" s="49" t="s">
        <v>115</v>
      </c>
      <c r="C38" s="90">
        <v>120081020</v>
      </c>
      <c r="D38" s="50" t="s">
        <v>20</v>
      </c>
      <c r="E38" s="50" t="s">
        <v>84</v>
      </c>
      <c r="F38" s="54">
        <v>15000</v>
      </c>
      <c r="G38" s="54">
        <v>0</v>
      </c>
      <c r="H38" s="54">
        <v>0</v>
      </c>
    </row>
    <row r="39" spans="1:8" s="91" customFormat="1" ht="165">
      <c r="A39" s="48">
        <f t="shared" si="0"/>
        <v>24</v>
      </c>
      <c r="B39" s="49" t="s">
        <v>261</v>
      </c>
      <c r="C39" s="90">
        <v>120081090</v>
      </c>
      <c r="D39" s="50"/>
      <c r="E39" s="50"/>
      <c r="F39" s="54">
        <v>112600</v>
      </c>
      <c r="G39" s="54">
        <f aca="true" t="shared" si="5" ref="F39:H42">G40</f>
        <v>119100</v>
      </c>
      <c r="H39" s="54">
        <f t="shared" si="5"/>
        <v>125900</v>
      </c>
    </row>
    <row r="40" spans="1:8" s="91" customFormat="1" ht="30">
      <c r="A40" s="48">
        <f t="shared" si="0"/>
        <v>25</v>
      </c>
      <c r="B40" s="49" t="s">
        <v>16</v>
      </c>
      <c r="C40" s="90">
        <v>120081090</v>
      </c>
      <c r="D40" s="50" t="s">
        <v>17</v>
      </c>
      <c r="E40" s="50"/>
      <c r="F40" s="54">
        <f t="shared" si="5"/>
        <v>121600</v>
      </c>
      <c r="G40" s="54">
        <f t="shared" si="5"/>
        <v>119100</v>
      </c>
      <c r="H40" s="54">
        <f t="shared" si="5"/>
        <v>125900</v>
      </c>
    </row>
    <row r="41" spans="1:8" s="91" customFormat="1" ht="45">
      <c r="A41" s="48">
        <f t="shared" si="0"/>
        <v>26</v>
      </c>
      <c r="B41" s="49" t="s">
        <v>19</v>
      </c>
      <c r="C41" s="90">
        <v>120081090</v>
      </c>
      <c r="D41" s="50" t="s">
        <v>20</v>
      </c>
      <c r="E41" s="50"/>
      <c r="F41" s="54">
        <f t="shared" si="5"/>
        <v>121600</v>
      </c>
      <c r="G41" s="54">
        <f t="shared" si="5"/>
        <v>119100</v>
      </c>
      <c r="H41" s="54">
        <f t="shared" si="5"/>
        <v>125900</v>
      </c>
    </row>
    <row r="42" spans="1:8" s="91" customFormat="1" ht="15">
      <c r="A42" s="48">
        <f t="shared" si="0"/>
        <v>27</v>
      </c>
      <c r="B42" s="49" t="s">
        <v>99</v>
      </c>
      <c r="C42" s="90">
        <v>120081090</v>
      </c>
      <c r="D42" s="50" t="s">
        <v>20</v>
      </c>
      <c r="E42" s="50" t="s">
        <v>73</v>
      </c>
      <c r="F42" s="54">
        <f t="shared" si="5"/>
        <v>121600</v>
      </c>
      <c r="G42" s="54">
        <f t="shared" si="5"/>
        <v>119100</v>
      </c>
      <c r="H42" s="54">
        <f t="shared" si="5"/>
        <v>125900</v>
      </c>
    </row>
    <row r="43" spans="1:8" s="91" customFormat="1" ht="15">
      <c r="A43" s="48">
        <f t="shared" si="0"/>
        <v>28</v>
      </c>
      <c r="B43" s="49" t="s">
        <v>115</v>
      </c>
      <c r="C43" s="90">
        <v>120081090</v>
      </c>
      <c r="D43" s="50" t="s">
        <v>20</v>
      </c>
      <c r="E43" s="50" t="s">
        <v>84</v>
      </c>
      <c r="F43" s="92">
        <v>121600</v>
      </c>
      <c r="G43" s="92">
        <v>119100</v>
      </c>
      <c r="H43" s="92">
        <v>125900</v>
      </c>
    </row>
    <row r="44" spans="1:8" s="91" customFormat="1" ht="30">
      <c r="A44" s="48">
        <f t="shared" si="0"/>
        <v>29</v>
      </c>
      <c r="B44" s="49" t="s">
        <v>165</v>
      </c>
      <c r="C44" s="90">
        <v>130000000</v>
      </c>
      <c r="D44" s="50"/>
      <c r="E44" s="50"/>
      <c r="F44" s="54">
        <f>F45+F50</f>
        <v>80352</v>
      </c>
      <c r="G44" s="54">
        <f>G45+G50</f>
        <v>80708</v>
      </c>
      <c r="H44" s="54">
        <f>H45+H50</f>
        <v>83170</v>
      </c>
    </row>
    <row r="45" spans="1:8" s="91" customFormat="1" ht="120">
      <c r="A45" s="48">
        <f t="shared" si="0"/>
        <v>30</v>
      </c>
      <c r="B45" s="49" t="s">
        <v>258</v>
      </c>
      <c r="C45" s="50" t="s">
        <v>159</v>
      </c>
      <c r="D45" s="50"/>
      <c r="E45" s="50"/>
      <c r="F45" s="54">
        <f aca="true" t="shared" si="6" ref="F45:H59">F46</f>
        <v>74247</v>
      </c>
      <c r="G45" s="54">
        <f t="shared" si="6"/>
        <v>77024</v>
      </c>
      <c r="H45" s="54">
        <f t="shared" si="6"/>
        <v>79065</v>
      </c>
    </row>
    <row r="46" spans="1:8" s="91" customFormat="1" ht="30">
      <c r="A46" s="48">
        <f t="shared" si="0"/>
        <v>31</v>
      </c>
      <c r="B46" s="49" t="s">
        <v>61</v>
      </c>
      <c r="C46" s="50" t="s">
        <v>159</v>
      </c>
      <c r="D46" s="50" t="s">
        <v>17</v>
      </c>
      <c r="E46" s="50"/>
      <c r="F46" s="54">
        <f t="shared" si="6"/>
        <v>74247</v>
      </c>
      <c r="G46" s="54">
        <f t="shared" si="6"/>
        <v>77024</v>
      </c>
      <c r="H46" s="54">
        <f t="shared" si="6"/>
        <v>79065</v>
      </c>
    </row>
    <row r="47" spans="1:8" s="91" customFormat="1" ht="45">
      <c r="A47" s="48">
        <f t="shared" si="0"/>
        <v>32</v>
      </c>
      <c r="B47" s="49" t="s">
        <v>19</v>
      </c>
      <c r="C47" s="50" t="s">
        <v>159</v>
      </c>
      <c r="D47" s="50" t="s">
        <v>20</v>
      </c>
      <c r="E47" s="50"/>
      <c r="F47" s="54">
        <f t="shared" si="6"/>
        <v>74247</v>
      </c>
      <c r="G47" s="54">
        <f t="shared" si="6"/>
        <v>77024</v>
      </c>
      <c r="H47" s="54">
        <f t="shared" si="6"/>
        <v>79065</v>
      </c>
    </row>
    <row r="48" spans="1:8" s="91" customFormat="1" ht="30">
      <c r="A48" s="48">
        <f t="shared" si="0"/>
        <v>33</v>
      </c>
      <c r="B48" s="49" t="s">
        <v>104</v>
      </c>
      <c r="C48" s="50" t="s">
        <v>159</v>
      </c>
      <c r="D48" s="50" t="s">
        <v>20</v>
      </c>
      <c r="E48" s="50" t="s">
        <v>83</v>
      </c>
      <c r="F48" s="54">
        <f t="shared" si="6"/>
        <v>74247</v>
      </c>
      <c r="G48" s="54">
        <f t="shared" si="6"/>
        <v>77024</v>
      </c>
      <c r="H48" s="54">
        <f t="shared" si="6"/>
        <v>79065</v>
      </c>
    </row>
    <row r="49" spans="1:8" s="91" customFormat="1" ht="45">
      <c r="A49" s="48">
        <f t="shared" si="0"/>
        <v>34</v>
      </c>
      <c r="B49" s="49" t="s">
        <v>221</v>
      </c>
      <c r="C49" s="50" t="s">
        <v>159</v>
      </c>
      <c r="D49" s="50" t="s">
        <v>20</v>
      </c>
      <c r="E49" s="50" t="s">
        <v>218</v>
      </c>
      <c r="F49" s="74">
        <v>74247</v>
      </c>
      <c r="G49" s="74">
        <v>77024</v>
      </c>
      <c r="H49" s="54">
        <v>79065</v>
      </c>
    </row>
    <row r="50" spans="1:8" s="91" customFormat="1" ht="135">
      <c r="A50" s="48">
        <f t="shared" si="0"/>
        <v>35</v>
      </c>
      <c r="B50" s="49" t="s">
        <v>220</v>
      </c>
      <c r="C50" s="50" t="s">
        <v>219</v>
      </c>
      <c r="D50" s="50"/>
      <c r="E50" s="50"/>
      <c r="F50" s="74">
        <f>F51</f>
        <v>6105</v>
      </c>
      <c r="G50" s="74">
        <f>G51</f>
        <v>3684</v>
      </c>
      <c r="H50" s="74">
        <f>H51</f>
        <v>4105</v>
      </c>
    </row>
    <row r="51" spans="1:8" s="91" customFormat="1" ht="30">
      <c r="A51" s="48">
        <f t="shared" si="0"/>
        <v>36</v>
      </c>
      <c r="B51" s="49" t="s">
        <v>61</v>
      </c>
      <c r="C51" s="50" t="s">
        <v>219</v>
      </c>
      <c r="D51" s="50" t="s">
        <v>17</v>
      </c>
      <c r="E51" s="50"/>
      <c r="F51" s="54">
        <f t="shared" si="6"/>
        <v>6105</v>
      </c>
      <c r="G51" s="54">
        <f t="shared" si="6"/>
        <v>3684</v>
      </c>
      <c r="H51" s="54">
        <f t="shared" si="6"/>
        <v>4105</v>
      </c>
    </row>
    <row r="52" spans="1:8" s="91" customFormat="1" ht="45">
      <c r="A52" s="48">
        <f t="shared" si="0"/>
        <v>37</v>
      </c>
      <c r="B52" s="49" t="s">
        <v>19</v>
      </c>
      <c r="C52" s="50" t="s">
        <v>219</v>
      </c>
      <c r="D52" s="50" t="s">
        <v>20</v>
      </c>
      <c r="E52" s="50"/>
      <c r="F52" s="54">
        <f>F53</f>
        <v>6105</v>
      </c>
      <c r="G52" s="54">
        <f t="shared" si="6"/>
        <v>3684</v>
      </c>
      <c r="H52" s="54">
        <f t="shared" si="6"/>
        <v>4105</v>
      </c>
    </row>
    <row r="53" spans="1:8" s="91" customFormat="1" ht="30">
      <c r="A53" s="48">
        <f t="shared" si="0"/>
        <v>38</v>
      </c>
      <c r="B53" s="49" t="s">
        <v>104</v>
      </c>
      <c r="C53" s="50" t="s">
        <v>219</v>
      </c>
      <c r="D53" s="50" t="s">
        <v>20</v>
      </c>
      <c r="E53" s="50" t="s">
        <v>83</v>
      </c>
      <c r="F53" s="54">
        <f t="shared" si="6"/>
        <v>6105</v>
      </c>
      <c r="G53" s="54">
        <f t="shared" si="6"/>
        <v>3684</v>
      </c>
      <c r="H53" s="54">
        <f t="shared" si="6"/>
        <v>4105</v>
      </c>
    </row>
    <row r="54" spans="1:8" s="91" customFormat="1" ht="45">
      <c r="A54" s="48">
        <f t="shared" si="0"/>
        <v>39</v>
      </c>
      <c r="B54" s="49" t="s">
        <v>221</v>
      </c>
      <c r="C54" s="50" t="s">
        <v>219</v>
      </c>
      <c r="D54" s="50" t="s">
        <v>20</v>
      </c>
      <c r="E54" s="50" t="s">
        <v>218</v>
      </c>
      <c r="F54" s="74">
        <v>6105</v>
      </c>
      <c r="G54" s="74">
        <v>3684</v>
      </c>
      <c r="H54" s="54">
        <v>4105</v>
      </c>
    </row>
    <row r="55" spans="1:8" s="91" customFormat="1" ht="30">
      <c r="A55" s="48">
        <f t="shared" si="0"/>
        <v>40</v>
      </c>
      <c r="B55" s="49" t="s">
        <v>2</v>
      </c>
      <c r="C55" s="90">
        <v>140000000</v>
      </c>
      <c r="D55" s="50"/>
      <c r="E55" s="50"/>
      <c r="F55" s="54">
        <f t="shared" si="6"/>
        <v>300310</v>
      </c>
      <c r="G55" s="54">
        <f t="shared" si="6"/>
        <v>300310</v>
      </c>
      <c r="H55" s="54">
        <f t="shared" si="6"/>
        <v>300310</v>
      </c>
    </row>
    <row r="56" spans="1:8" s="91" customFormat="1" ht="195">
      <c r="A56" s="48">
        <f t="shared" si="0"/>
        <v>41</v>
      </c>
      <c r="B56" s="49" t="s">
        <v>262</v>
      </c>
      <c r="C56" s="50" t="s">
        <v>1</v>
      </c>
      <c r="D56" s="50"/>
      <c r="E56" s="50"/>
      <c r="F56" s="54">
        <f t="shared" si="6"/>
        <v>300310</v>
      </c>
      <c r="G56" s="54">
        <f t="shared" si="6"/>
        <v>300310</v>
      </c>
      <c r="H56" s="54">
        <f t="shared" si="6"/>
        <v>300310</v>
      </c>
    </row>
    <row r="57" spans="1:8" s="91" customFormat="1" ht="15">
      <c r="A57" s="48">
        <f t="shared" si="0"/>
        <v>42</v>
      </c>
      <c r="B57" s="93" t="s">
        <v>64</v>
      </c>
      <c r="C57" s="50" t="s">
        <v>1</v>
      </c>
      <c r="D57" s="50" t="s">
        <v>100</v>
      </c>
      <c r="E57" s="50"/>
      <c r="F57" s="54">
        <f t="shared" si="6"/>
        <v>300310</v>
      </c>
      <c r="G57" s="54">
        <f t="shared" si="6"/>
        <v>300310</v>
      </c>
      <c r="H57" s="54">
        <f t="shared" si="6"/>
        <v>300310</v>
      </c>
    </row>
    <row r="58" spans="1:8" s="91" customFormat="1" ht="15">
      <c r="A58" s="48">
        <f t="shared" si="0"/>
        <v>43</v>
      </c>
      <c r="B58" s="93" t="s">
        <v>70</v>
      </c>
      <c r="C58" s="50" t="s">
        <v>1</v>
      </c>
      <c r="D58" s="50" t="s">
        <v>65</v>
      </c>
      <c r="E58" s="50"/>
      <c r="F58" s="54">
        <f t="shared" si="6"/>
        <v>300310</v>
      </c>
      <c r="G58" s="54">
        <f t="shared" si="6"/>
        <v>300310</v>
      </c>
      <c r="H58" s="54">
        <f t="shared" si="6"/>
        <v>300310</v>
      </c>
    </row>
    <row r="59" spans="1:8" s="91" customFormat="1" ht="15">
      <c r="A59" s="48">
        <f t="shared" si="0"/>
        <v>44</v>
      </c>
      <c r="B59" s="49" t="s">
        <v>63</v>
      </c>
      <c r="C59" s="50" t="s">
        <v>1</v>
      </c>
      <c r="D59" s="50" t="s">
        <v>65</v>
      </c>
      <c r="E59" s="50" t="s">
        <v>87</v>
      </c>
      <c r="F59" s="54">
        <f t="shared" si="6"/>
        <v>300310</v>
      </c>
      <c r="G59" s="54">
        <f t="shared" si="6"/>
        <v>300310</v>
      </c>
      <c r="H59" s="54">
        <f t="shared" si="6"/>
        <v>300310</v>
      </c>
    </row>
    <row r="60" spans="1:8" s="91" customFormat="1" ht="15">
      <c r="A60" s="48">
        <f t="shared" si="0"/>
        <v>45</v>
      </c>
      <c r="B60" s="49" t="s">
        <v>107</v>
      </c>
      <c r="C60" s="50" t="s">
        <v>1</v>
      </c>
      <c r="D60" s="50" t="s">
        <v>65</v>
      </c>
      <c r="E60" s="50" t="s">
        <v>88</v>
      </c>
      <c r="F60" s="74">
        <v>300310</v>
      </c>
      <c r="G60" s="74">
        <v>300310</v>
      </c>
      <c r="H60" s="54">
        <v>300310</v>
      </c>
    </row>
    <row r="61" spans="1:8" s="91" customFormat="1" ht="29.25" customHeight="1">
      <c r="A61" s="48">
        <f t="shared" si="0"/>
        <v>46</v>
      </c>
      <c r="B61" s="49" t="s">
        <v>138</v>
      </c>
      <c r="C61" s="90">
        <v>8100000000</v>
      </c>
      <c r="D61" s="48"/>
      <c r="E61" s="50"/>
      <c r="F61" s="54">
        <f>F62</f>
        <v>3476257.75</v>
      </c>
      <c r="G61" s="54">
        <f>G62</f>
        <v>3298434.8499999996</v>
      </c>
      <c r="H61" s="54">
        <f>H62</f>
        <v>3133933.9</v>
      </c>
    </row>
    <row r="62" spans="1:8" s="91" customFormat="1" ht="32.25" customHeight="1">
      <c r="A62" s="48">
        <f t="shared" si="0"/>
        <v>47</v>
      </c>
      <c r="B62" s="49" t="s">
        <v>161</v>
      </c>
      <c r="C62" s="90">
        <v>8110000000</v>
      </c>
      <c r="D62" s="48"/>
      <c r="E62" s="50"/>
      <c r="F62" s="54">
        <f>F68+F73+F78+F83+F63</f>
        <v>3476257.75</v>
      </c>
      <c r="G62" s="54">
        <f>G68+G73+G78+G83+G63</f>
        <v>3298434.8499999996</v>
      </c>
      <c r="H62" s="54">
        <f>H68+H73+H78+H83+H63</f>
        <v>3133933.9</v>
      </c>
    </row>
    <row r="63" spans="1:8" s="91" customFormat="1" ht="81.75" customHeight="1">
      <c r="A63" s="48">
        <f t="shared" si="0"/>
        <v>48</v>
      </c>
      <c r="B63" s="49" t="s">
        <v>254</v>
      </c>
      <c r="C63" s="90">
        <v>8110027240</v>
      </c>
      <c r="D63" s="50"/>
      <c r="E63" s="50"/>
      <c r="F63" s="54">
        <f>F64</f>
        <v>81300</v>
      </c>
      <c r="G63" s="54">
        <f>G64</f>
        <v>0</v>
      </c>
      <c r="H63" s="54">
        <f>H64</f>
        <v>0</v>
      </c>
    </row>
    <row r="64" spans="1:8" s="91" customFormat="1" ht="82.5" customHeight="1">
      <c r="A64" s="48">
        <f t="shared" si="0"/>
        <v>49</v>
      </c>
      <c r="B64" s="49" t="s">
        <v>18</v>
      </c>
      <c r="C64" s="90">
        <v>8110027240</v>
      </c>
      <c r="D64" s="50" t="s">
        <v>31</v>
      </c>
      <c r="E64" s="50"/>
      <c r="F64" s="54">
        <f aca="true" t="shared" si="7" ref="F64:H66">F65</f>
        <v>81300</v>
      </c>
      <c r="G64" s="54">
        <f t="shared" si="7"/>
        <v>0</v>
      </c>
      <c r="H64" s="54">
        <f t="shared" si="7"/>
        <v>0</v>
      </c>
    </row>
    <row r="65" spans="1:8" s="91" customFormat="1" ht="30">
      <c r="A65" s="48">
        <f t="shared" si="0"/>
        <v>50</v>
      </c>
      <c r="B65" s="49" t="s">
        <v>137</v>
      </c>
      <c r="C65" s="90">
        <v>8110027240</v>
      </c>
      <c r="D65" s="50" t="s">
        <v>15</v>
      </c>
      <c r="E65" s="50"/>
      <c r="F65" s="54">
        <f>F66</f>
        <v>81300</v>
      </c>
      <c r="G65" s="54">
        <f t="shared" si="7"/>
        <v>0</v>
      </c>
      <c r="H65" s="54">
        <f t="shared" si="7"/>
        <v>0</v>
      </c>
    </row>
    <row r="66" spans="1:8" s="91" customFormat="1" ht="15">
      <c r="A66" s="48">
        <f t="shared" si="0"/>
        <v>51</v>
      </c>
      <c r="B66" s="49" t="s">
        <v>91</v>
      </c>
      <c r="C66" s="90">
        <v>8110027240</v>
      </c>
      <c r="D66" s="50" t="s">
        <v>15</v>
      </c>
      <c r="E66" s="50" t="s">
        <v>72</v>
      </c>
      <c r="F66" s="54">
        <f t="shared" si="7"/>
        <v>81300</v>
      </c>
      <c r="G66" s="54">
        <f t="shared" si="7"/>
        <v>0</v>
      </c>
      <c r="H66" s="54">
        <f>H67</f>
        <v>0</v>
      </c>
    </row>
    <row r="67" spans="1:8" s="91" customFormat="1" ht="60">
      <c r="A67" s="48">
        <f t="shared" si="0"/>
        <v>52</v>
      </c>
      <c r="B67" s="49" t="s">
        <v>93</v>
      </c>
      <c r="C67" s="90">
        <v>8110027240</v>
      </c>
      <c r="D67" s="50" t="s">
        <v>15</v>
      </c>
      <c r="E67" s="50" t="s">
        <v>78</v>
      </c>
      <c r="F67" s="54">
        <v>81300</v>
      </c>
      <c r="G67" s="54">
        <v>0</v>
      </c>
      <c r="H67" s="54">
        <v>0</v>
      </c>
    </row>
    <row r="68" spans="1:8" s="91" customFormat="1" ht="81.75" customHeight="1">
      <c r="A68" s="48">
        <f t="shared" si="0"/>
        <v>53</v>
      </c>
      <c r="B68" s="49" t="s">
        <v>170</v>
      </c>
      <c r="C68" s="90">
        <v>8110051180</v>
      </c>
      <c r="D68" s="50"/>
      <c r="E68" s="50"/>
      <c r="F68" s="54">
        <f>F69</f>
        <v>64933</v>
      </c>
      <c r="G68" s="54">
        <f>G69</f>
        <v>67778</v>
      </c>
      <c r="H68" s="54">
        <f>H69</f>
        <v>70272</v>
      </c>
    </row>
    <row r="69" spans="1:8" s="91" customFormat="1" ht="53.25" customHeight="1">
      <c r="A69" s="48">
        <f t="shared" si="0"/>
        <v>54</v>
      </c>
      <c r="B69" s="49" t="s">
        <v>18</v>
      </c>
      <c r="C69" s="90">
        <v>8110051180</v>
      </c>
      <c r="D69" s="50" t="s">
        <v>31</v>
      </c>
      <c r="E69" s="50"/>
      <c r="F69" s="54">
        <f aca="true" t="shared" si="8" ref="F69:H71">F70</f>
        <v>64933</v>
      </c>
      <c r="G69" s="54">
        <f t="shared" si="8"/>
        <v>67778</v>
      </c>
      <c r="H69" s="54">
        <f t="shared" si="8"/>
        <v>70272</v>
      </c>
    </row>
    <row r="70" spans="1:8" s="91" customFormat="1" ht="30">
      <c r="A70" s="48">
        <f t="shared" si="0"/>
        <v>55</v>
      </c>
      <c r="B70" s="49" t="s">
        <v>137</v>
      </c>
      <c r="C70" s="90">
        <v>8110051180</v>
      </c>
      <c r="D70" s="50" t="s">
        <v>15</v>
      </c>
      <c r="E70" s="50"/>
      <c r="F70" s="54">
        <f>F71</f>
        <v>64933</v>
      </c>
      <c r="G70" s="54">
        <f t="shared" si="8"/>
        <v>67778</v>
      </c>
      <c r="H70" s="54">
        <f t="shared" si="8"/>
        <v>70272</v>
      </c>
    </row>
    <row r="71" spans="1:8" s="91" customFormat="1" ht="15">
      <c r="A71" s="48">
        <f t="shared" si="0"/>
        <v>56</v>
      </c>
      <c r="B71" s="49" t="s">
        <v>102</v>
      </c>
      <c r="C71" s="90">
        <v>8110051180</v>
      </c>
      <c r="D71" s="50" t="s">
        <v>15</v>
      </c>
      <c r="E71" s="50" t="s">
        <v>81</v>
      </c>
      <c r="F71" s="54">
        <f t="shared" si="8"/>
        <v>64933</v>
      </c>
      <c r="G71" s="54">
        <f t="shared" si="8"/>
        <v>67778</v>
      </c>
      <c r="H71" s="54">
        <f>H72</f>
        <v>70272</v>
      </c>
    </row>
    <row r="72" spans="1:8" s="91" customFormat="1" ht="15">
      <c r="A72" s="48">
        <f t="shared" si="0"/>
        <v>57</v>
      </c>
      <c r="B72" s="49" t="s">
        <v>103</v>
      </c>
      <c r="C72" s="90">
        <v>8110051180</v>
      </c>
      <c r="D72" s="50" t="s">
        <v>15</v>
      </c>
      <c r="E72" s="50" t="s">
        <v>82</v>
      </c>
      <c r="F72" s="54">
        <v>64933</v>
      </c>
      <c r="G72" s="54">
        <v>67778</v>
      </c>
      <c r="H72" s="54">
        <v>70272</v>
      </c>
    </row>
    <row r="73" spans="1:8" s="91" customFormat="1" ht="90">
      <c r="A73" s="48">
        <f t="shared" si="0"/>
        <v>58</v>
      </c>
      <c r="B73" s="78" t="s">
        <v>257</v>
      </c>
      <c r="C73" s="90">
        <v>8110075140</v>
      </c>
      <c r="D73" s="50"/>
      <c r="E73" s="50"/>
      <c r="F73" s="54">
        <f aca="true" t="shared" si="9" ref="F73:H76">F74</f>
        <v>192</v>
      </c>
      <c r="G73" s="54">
        <f t="shared" si="9"/>
        <v>192</v>
      </c>
      <c r="H73" s="54">
        <f t="shared" si="9"/>
        <v>192</v>
      </c>
    </row>
    <row r="74" spans="1:8" s="91" customFormat="1" ht="30">
      <c r="A74" s="48">
        <f t="shared" si="0"/>
        <v>59</v>
      </c>
      <c r="B74" s="49" t="s">
        <v>16</v>
      </c>
      <c r="C74" s="90">
        <v>8110075140</v>
      </c>
      <c r="D74" s="50" t="s">
        <v>17</v>
      </c>
      <c r="E74" s="50"/>
      <c r="F74" s="54">
        <f t="shared" si="9"/>
        <v>192</v>
      </c>
      <c r="G74" s="54">
        <f t="shared" si="9"/>
        <v>192</v>
      </c>
      <c r="H74" s="54">
        <f t="shared" si="9"/>
        <v>192</v>
      </c>
    </row>
    <row r="75" spans="1:8" s="91" customFormat="1" ht="45">
      <c r="A75" s="48">
        <f t="shared" si="0"/>
        <v>60</v>
      </c>
      <c r="B75" s="49" t="s">
        <v>19</v>
      </c>
      <c r="C75" s="90">
        <v>8110075140</v>
      </c>
      <c r="D75" s="50" t="s">
        <v>20</v>
      </c>
      <c r="E75" s="50"/>
      <c r="F75" s="54">
        <f t="shared" si="9"/>
        <v>192</v>
      </c>
      <c r="G75" s="54">
        <f t="shared" si="9"/>
        <v>192</v>
      </c>
      <c r="H75" s="54">
        <f t="shared" si="9"/>
        <v>192</v>
      </c>
    </row>
    <row r="76" spans="1:8" s="91" customFormat="1" ht="15">
      <c r="A76" s="48">
        <f t="shared" si="0"/>
        <v>61</v>
      </c>
      <c r="B76" s="49" t="s">
        <v>91</v>
      </c>
      <c r="C76" s="90">
        <v>8110075140</v>
      </c>
      <c r="D76" s="50" t="s">
        <v>20</v>
      </c>
      <c r="E76" s="50" t="s">
        <v>72</v>
      </c>
      <c r="F76" s="54">
        <f t="shared" si="9"/>
        <v>192</v>
      </c>
      <c r="G76" s="54">
        <f t="shared" si="9"/>
        <v>192</v>
      </c>
      <c r="H76" s="54">
        <f t="shared" si="9"/>
        <v>192</v>
      </c>
    </row>
    <row r="77" spans="1:8" s="91" customFormat="1" ht="15">
      <c r="A77" s="48">
        <f t="shared" si="0"/>
        <v>62</v>
      </c>
      <c r="B77" s="49" t="s">
        <v>101</v>
      </c>
      <c r="C77" s="90">
        <v>8110075140</v>
      </c>
      <c r="D77" s="50" t="s">
        <v>20</v>
      </c>
      <c r="E77" s="50" t="s">
        <v>80</v>
      </c>
      <c r="F77" s="54">
        <v>192</v>
      </c>
      <c r="G77" s="54">
        <v>192</v>
      </c>
      <c r="H77" s="54">
        <v>192</v>
      </c>
    </row>
    <row r="78" spans="1:8" s="91" customFormat="1" ht="75">
      <c r="A78" s="48">
        <f t="shared" si="0"/>
        <v>63</v>
      </c>
      <c r="B78" s="49" t="s">
        <v>162</v>
      </c>
      <c r="C78" s="90">
        <v>8110080050</v>
      </c>
      <c r="D78" s="50"/>
      <c r="E78" s="50"/>
      <c r="F78" s="54">
        <f aca="true" t="shared" si="10" ref="F78:H81">F79</f>
        <v>1000</v>
      </c>
      <c r="G78" s="54">
        <f t="shared" si="10"/>
        <v>1000</v>
      </c>
      <c r="H78" s="54">
        <f t="shared" si="10"/>
        <v>1000</v>
      </c>
    </row>
    <row r="79" spans="1:8" s="91" customFormat="1" ht="15">
      <c r="A79" s="48">
        <f t="shared" si="0"/>
        <v>64</v>
      </c>
      <c r="B79" s="49" t="s">
        <v>140</v>
      </c>
      <c r="C79" s="90">
        <v>8110080050</v>
      </c>
      <c r="D79" s="50" t="s">
        <v>141</v>
      </c>
      <c r="E79" s="50"/>
      <c r="F79" s="54">
        <f t="shared" si="10"/>
        <v>1000</v>
      </c>
      <c r="G79" s="54">
        <f t="shared" si="10"/>
        <v>1000</v>
      </c>
      <c r="H79" s="54">
        <f t="shared" si="10"/>
        <v>1000</v>
      </c>
    </row>
    <row r="80" spans="1:8" s="91" customFormat="1" ht="15">
      <c r="A80" s="48">
        <f t="shared" si="0"/>
        <v>65</v>
      </c>
      <c r="B80" s="49" t="s">
        <v>30</v>
      </c>
      <c r="C80" s="90">
        <v>8110080050</v>
      </c>
      <c r="D80" s="50" t="s">
        <v>29</v>
      </c>
      <c r="E80" s="50"/>
      <c r="F80" s="54">
        <f t="shared" si="10"/>
        <v>1000</v>
      </c>
      <c r="G80" s="54">
        <f t="shared" si="10"/>
        <v>1000</v>
      </c>
      <c r="H80" s="54">
        <f t="shared" si="10"/>
        <v>1000</v>
      </c>
    </row>
    <row r="81" spans="1:8" s="91" customFormat="1" ht="15">
      <c r="A81" s="48">
        <f t="shared" si="0"/>
        <v>66</v>
      </c>
      <c r="B81" s="49" t="s">
        <v>91</v>
      </c>
      <c r="C81" s="90">
        <v>8110080050</v>
      </c>
      <c r="D81" s="50" t="s">
        <v>29</v>
      </c>
      <c r="E81" s="50" t="s">
        <v>72</v>
      </c>
      <c r="F81" s="54">
        <f t="shared" si="10"/>
        <v>1000</v>
      </c>
      <c r="G81" s="54">
        <f t="shared" si="10"/>
        <v>1000</v>
      </c>
      <c r="H81" s="54">
        <f t="shared" si="10"/>
        <v>1000</v>
      </c>
    </row>
    <row r="82" spans="1:8" s="91" customFormat="1" ht="15">
      <c r="A82" s="48">
        <f aca="true" t="shared" si="11" ref="A82:A108">A81+1</f>
        <v>67</v>
      </c>
      <c r="B82" s="49" t="s">
        <v>94</v>
      </c>
      <c r="C82" s="90">
        <v>8110080050</v>
      </c>
      <c r="D82" s="48">
        <v>870</v>
      </c>
      <c r="E82" s="50" t="s">
        <v>79</v>
      </c>
      <c r="F82" s="54">
        <v>1000</v>
      </c>
      <c r="G82" s="54">
        <v>1000</v>
      </c>
      <c r="H82" s="54">
        <v>1000</v>
      </c>
    </row>
    <row r="83" spans="1:8" s="91" customFormat="1" ht="75">
      <c r="A83" s="48">
        <f t="shared" si="11"/>
        <v>68</v>
      </c>
      <c r="B83" s="49" t="s">
        <v>139</v>
      </c>
      <c r="C83" s="90">
        <v>8110080210</v>
      </c>
      <c r="D83" s="48"/>
      <c r="E83" s="50"/>
      <c r="F83" s="54">
        <f>F84+F88+F92</f>
        <v>3328832.75</v>
      </c>
      <c r="G83" s="54">
        <f>G84+G88+G92</f>
        <v>3229464.8499999996</v>
      </c>
      <c r="H83" s="54">
        <f>H84+H88+H92</f>
        <v>3062469.9</v>
      </c>
    </row>
    <row r="84" spans="1:8" s="91" customFormat="1" ht="75">
      <c r="A84" s="48">
        <f t="shared" si="11"/>
        <v>69</v>
      </c>
      <c r="B84" s="49" t="s">
        <v>18</v>
      </c>
      <c r="C84" s="90">
        <v>8110080210</v>
      </c>
      <c r="D84" s="48">
        <v>100</v>
      </c>
      <c r="E84" s="50"/>
      <c r="F84" s="54">
        <f aca="true" t="shared" si="12" ref="F84:H86">F85</f>
        <v>2356466.4</v>
      </c>
      <c r="G84" s="54">
        <f t="shared" si="12"/>
        <v>2356466.4</v>
      </c>
      <c r="H84" s="54">
        <f t="shared" si="12"/>
        <v>2356466.4</v>
      </c>
    </row>
    <row r="85" spans="1:8" s="91" customFormat="1" ht="30">
      <c r="A85" s="48">
        <f t="shared" si="11"/>
        <v>70</v>
      </c>
      <c r="B85" s="49" t="s">
        <v>137</v>
      </c>
      <c r="C85" s="90">
        <v>8110080210</v>
      </c>
      <c r="D85" s="48">
        <v>120</v>
      </c>
      <c r="E85" s="50"/>
      <c r="F85" s="54">
        <f t="shared" si="12"/>
        <v>2356466.4</v>
      </c>
      <c r="G85" s="54">
        <f t="shared" si="12"/>
        <v>2356466.4</v>
      </c>
      <c r="H85" s="54">
        <f t="shared" si="12"/>
        <v>2356466.4</v>
      </c>
    </row>
    <row r="86" spans="1:8" s="91" customFormat="1" ht="15">
      <c r="A86" s="48">
        <f t="shared" si="11"/>
        <v>71</v>
      </c>
      <c r="B86" s="49" t="s">
        <v>91</v>
      </c>
      <c r="C86" s="90">
        <v>8110080210</v>
      </c>
      <c r="D86" s="48">
        <v>120</v>
      </c>
      <c r="E86" s="50" t="s">
        <v>72</v>
      </c>
      <c r="F86" s="54">
        <f t="shared" si="12"/>
        <v>2356466.4</v>
      </c>
      <c r="G86" s="54">
        <f t="shared" si="12"/>
        <v>2356466.4</v>
      </c>
      <c r="H86" s="54">
        <f t="shared" si="12"/>
        <v>2356466.4</v>
      </c>
    </row>
    <row r="87" spans="1:8" s="91" customFormat="1" ht="60">
      <c r="A87" s="48">
        <f t="shared" si="11"/>
        <v>72</v>
      </c>
      <c r="B87" s="49" t="s">
        <v>93</v>
      </c>
      <c r="C87" s="90">
        <v>8110080210</v>
      </c>
      <c r="D87" s="48">
        <v>120</v>
      </c>
      <c r="E87" s="50" t="s">
        <v>78</v>
      </c>
      <c r="F87" s="74">
        <v>2356466.4</v>
      </c>
      <c r="G87" s="74">
        <v>2356466.4</v>
      </c>
      <c r="H87" s="74">
        <v>2356466.4</v>
      </c>
    </row>
    <row r="88" spans="1:8" s="91" customFormat="1" ht="30">
      <c r="A88" s="48">
        <f t="shared" si="11"/>
        <v>73</v>
      </c>
      <c r="B88" s="49" t="s">
        <v>16</v>
      </c>
      <c r="C88" s="90">
        <v>8110080210</v>
      </c>
      <c r="D88" s="48">
        <v>200</v>
      </c>
      <c r="E88" s="50"/>
      <c r="F88" s="54">
        <f>F89</f>
        <v>968307.35</v>
      </c>
      <c r="G88" s="54">
        <f aca="true" t="shared" si="13" ref="G88:H90">G89</f>
        <v>868939.45</v>
      </c>
      <c r="H88" s="54">
        <f t="shared" si="13"/>
        <v>701944.5</v>
      </c>
    </row>
    <row r="89" spans="1:8" s="91" customFormat="1" ht="45">
      <c r="A89" s="48">
        <f t="shared" si="11"/>
        <v>74</v>
      </c>
      <c r="B89" s="49" t="s">
        <v>19</v>
      </c>
      <c r="C89" s="90">
        <v>8110080210</v>
      </c>
      <c r="D89" s="48">
        <v>240</v>
      </c>
      <c r="E89" s="50"/>
      <c r="F89" s="54">
        <f>F90</f>
        <v>968307.35</v>
      </c>
      <c r="G89" s="54">
        <f t="shared" si="13"/>
        <v>868939.45</v>
      </c>
      <c r="H89" s="54">
        <f t="shared" si="13"/>
        <v>701944.5</v>
      </c>
    </row>
    <row r="90" spans="1:8" s="91" customFormat="1" ht="15">
      <c r="A90" s="48">
        <f t="shared" si="11"/>
        <v>75</v>
      </c>
      <c r="B90" s="49" t="s">
        <v>91</v>
      </c>
      <c r="C90" s="90">
        <v>8110080210</v>
      </c>
      <c r="D90" s="48">
        <v>240</v>
      </c>
      <c r="E90" s="50" t="s">
        <v>72</v>
      </c>
      <c r="F90" s="54">
        <f>F91</f>
        <v>968307.35</v>
      </c>
      <c r="G90" s="54">
        <f t="shared" si="13"/>
        <v>868939.45</v>
      </c>
      <c r="H90" s="54">
        <f t="shared" si="13"/>
        <v>701944.5</v>
      </c>
    </row>
    <row r="91" spans="1:8" s="91" customFormat="1" ht="60">
      <c r="A91" s="48">
        <f t="shared" si="11"/>
        <v>76</v>
      </c>
      <c r="B91" s="49" t="s">
        <v>93</v>
      </c>
      <c r="C91" s="90">
        <v>8110080210</v>
      </c>
      <c r="D91" s="48">
        <v>240</v>
      </c>
      <c r="E91" s="50" t="s">
        <v>78</v>
      </c>
      <c r="F91" s="74">
        <v>968307.35</v>
      </c>
      <c r="G91" s="74">
        <v>868939.45</v>
      </c>
      <c r="H91" s="54">
        <v>701944.5</v>
      </c>
    </row>
    <row r="92" spans="1:8" s="91" customFormat="1" ht="15">
      <c r="A92" s="48">
        <f t="shared" si="11"/>
        <v>77</v>
      </c>
      <c r="B92" s="49" t="s">
        <v>140</v>
      </c>
      <c r="C92" s="90">
        <v>8110080210</v>
      </c>
      <c r="D92" s="48">
        <v>800</v>
      </c>
      <c r="E92" s="50"/>
      <c r="F92" s="54">
        <f aca="true" t="shared" si="14" ref="F92:H93">F93</f>
        <v>4059</v>
      </c>
      <c r="G92" s="54">
        <f t="shared" si="14"/>
        <v>4059</v>
      </c>
      <c r="H92" s="54">
        <f t="shared" si="14"/>
        <v>4059</v>
      </c>
    </row>
    <row r="93" spans="1:8" s="91" customFormat="1" ht="15">
      <c r="A93" s="48">
        <f t="shared" si="11"/>
        <v>78</v>
      </c>
      <c r="B93" s="49" t="s">
        <v>33</v>
      </c>
      <c r="C93" s="90">
        <v>8110080210</v>
      </c>
      <c r="D93" s="48">
        <v>850</v>
      </c>
      <c r="E93" s="50"/>
      <c r="F93" s="54">
        <f t="shared" si="14"/>
        <v>4059</v>
      </c>
      <c r="G93" s="54">
        <f t="shared" si="14"/>
        <v>4059</v>
      </c>
      <c r="H93" s="54">
        <f t="shared" si="14"/>
        <v>4059</v>
      </c>
    </row>
    <row r="94" spans="1:8" s="91" customFormat="1" ht="15">
      <c r="A94" s="48">
        <f t="shared" si="11"/>
        <v>79</v>
      </c>
      <c r="B94" s="49" t="s">
        <v>91</v>
      </c>
      <c r="C94" s="90">
        <v>8110080210</v>
      </c>
      <c r="D94" s="48">
        <v>850</v>
      </c>
      <c r="E94" s="50" t="s">
        <v>72</v>
      </c>
      <c r="F94" s="54">
        <f>F95</f>
        <v>4059</v>
      </c>
      <c r="G94" s="54">
        <f>G95</f>
        <v>4059</v>
      </c>
      <c r="H94" s="54">
        <f>H95</f>
        <v>4059</v>
      </c>
    </row>
    <row r="95" spans="1:8" s="91" customFormat="1" ht="60">
      <c r="A95" s="48">
        <f t="shared" si="11"/>
        <v>80</v>
      </c>
      <c r="B95" s="49" t="s">
        <v>93</v>
      </c>
      <c r="C95" s="90">
        <v>8110080210</v>
      </c>
      <c r="D95" s="48">
        <v>850</v>
      </c>
      <c r="E95" s="50" t="s">
        <v>78</v>
      </c>
      <c r="F95" s="54">
        <v>4059</v>
      </c>
      <c r="G95" s="54">
        <v>4059</v>
      </c>
      <c r="H95" s="54">
        <v>4059</v>
      </c>
    </row>
    <row r="96" spans="1:8" s="91" customFormat="1" ht="135">
      <c r="A96" s="48">
        <f t="shared" si="11"/>
        <v>81</v>
      </c>
      <c r="B96" s="93" t="s">
        <v>263</v>
      </c>
      <c r="C96" s="90">
        <v>8110082080</v>
      </c>
      <c r="D96" s="48"/>
      <c r="E96" s="50"/>
      <c r="F96" s="54">
        <v>26404</v>
      </c>
      <c r="G96" s="54">
        <v>26404</v>
      </c>
      <c r="H96" s="54">
        <v>26404</v>
      </c>
    </row>
    <row r="97" spans="1:8" s="91" customFormat="1" ht="15">
      <c r="A97" s="48">
        <f t="shared" si="11"/>
        <v>82</v>
      </c>
      <c r="B97" s="93" t="s">
        <v>64</v>
      </c>
      <c r="C97" s="90">
        <v>8110082080</v>
      </c>
      <c r="D97" s="48">
        <v>500</v>
      </c>
      <c r="E97" s="50"/>
      <c r="F97" s="54">
        <v>26404</v>
      </c>
      <c r="G97" s="54">
        <v>26404</v>
      </c>
      <c r="H97" s="54">
        <v>26404</v>
      </c>
    </row>
    <row r="98" spans="1:8" s="91" customFormat="1" ht="15">
      <c r="A98" s="48">
        <f t="shared" si="11"/>
        <v>83</v>
      </c>
      <c r="B98" s="93" t="s">
        <v>70</v>
      </c>
      <c r="C98" s="90">
        <v>8110082080</v>
      </c>
      <c r="D98" s="48">
        <v>540</v>
      </c>
      <c r="E98" s="50"/>
      <c r="F98" s="54">
        <v>26404</v>
      </c>
      <c r="G98" s="54">
        <v>26404</v>
      </c>
      <c r="H98" s="54">
        <v>26404</v>
      </c>
    </row>
    <row r="99" spans="1:8" s="91" customFormat="1" ht="45">
      <c r="A99" s="48">
        <f t="shared" si="11"/>
        <v>84</v>
      </c>
      <c r="B99" s="49" t="s">
        <v>252</v>
      </c>
      <c r="C99" s="90">
        <v>8110082080</v>
      </c>
      <c r="D99" s="50" t="s">
        <v>65</v>
      </c>
      <c r="E99" s="50" t="s">
        <v>201</v>
      </c>
      <c r="F99" s="54">
        <f>F100</f>
        <v>26404</v>
      </c>
      <c r="G99" s="54">
        <f>G100</f>
        <v>26404</v>
      </c>
      <c r="H99" s="54">
        <f>H100</f>
        <v>26404</v>
      </c>
    </row>
    <row r="100" spans="1:8" s="91" customFormat="1" ht="30">
      <c r="A100" s="48">
        <f t="shared" si="11"/>
        <v>85</v>
      </c>
      <c r="B100" s="49" t="s">
        <v>203</v>
      </c>
      <c r="C100" s="90">
        <v>8110082080</v>
      </c>
      <c r="D100" s="50" t="s">
        <v>65</v>
      </c>
      <c r="E100" s="50" t="s">
        <v>202</v>
      </c>
      <c r="F100" s="54">
        <v>26404</v>
      </c>
      <c r="G100" s="54">
        <v>26404</v>
      </c>
      <c r="H100" s="54">
        <v>26404</v>
      </c>
    </row>
    <row r="101" spans="1:8" s="91" customFormat="1" ht="45">
      <c r="A101" s="48">
        <f t="shared" si="11"/>
        <v>86</v>
      </c>
      <c r="B101" s="49" t="s">
        <v>134</v>
      </c>
      <c r="C101" s="90">
        <v>9100000000</v>
      </c>
      <c r="D101" s="48"/>
      <c r="E101" s="50"/>
      <c r="F101" s="54">
        <f aca="true" t="shared" si="15" ref="F101:H106">F102</f>
        <v>1035071.25</v>
      </c>
      <c r="G101" s="54">
        <f t="shared" si="15"/>
        <v>1035071.25</v>
      </c>
      <c r="H101" s="54">
        <f t="shared" si="15"/>
        <v>1035071.25</v>
      </c>
    </row>
    <row r="102" spans="1:8" s="91" customFormat="1" ht="15">
      <c r="A102" s="48">
        <f t="shared" si="11"/>
        <v>87</v>
      </c>
      <c r="B102" s="49" t="s">
        <v>135</v>
      </c>
      <c r="C102" s="90">
        <v>9110000000</v>
      </c>
      <c r="D102" s="48"/>
      <c r="E102" s="50"/>
      <c r="F102" s="54">
        <f t="shared" si="15"/>
        <v>1035071.25</v>
      </c>
      <c r="G102" s="54">
        <f t="shared" si="15"/>
        <v>1035071.25</v>
      </c>
      <c r="H102" s="54">
        <f t="shared" si="15"/>
        <v>1035071.25</v>
      </c>
    </row>
    <row r="103" spans="1:8" s="91" customFormat="1" ht="90">
      <c r="A103" s="48">
        <f t="shared" si="11"/>
        <v>88</v>
      </c>
      <c r="B103" s="49" t="s">
        <v>136</v>
      </c>
      <c r="C103" s="90">
        <v>9110080210</v>
      </c>
      <c r="D103" s="48"/>
      <c r="E103" s="50"/>
      <c r="F103" s="54">
        <f t="shared" si="15"/>
        <v>1035071.25</v>
      </c>
      <c r="G103" s="54">
        <f t="shared" si="15"/>
        <v>1035071.25</v>
      </c>
      <c r="H103" s="54">
        <f t="shared" si="15"/>
        <v>1035071.25</v>
      </c>
    </row>
    <row r="104" spans="1:8" s="91" customFormat="1" ht="75">
      <c r="A104" s="48">
        <f t="shared" si="11"/>
        <v>89</v>
      </c>
      <c r="B104" s="49" t="s">
        <v>18</v>
      </c>
      <c r="C104" s="90">
        <v>9110080210</v>
      </c>
      <c r="D104" s="48">
        <v>100</v>
      </c>
      <c r="E104" s="50"/>
      <c r="F104" s="54">
        <f t="shared" si="15"/>
        <v>1035071.25</v>
      </c>
      <c r="G104" s="54">
        <f t="shared" si="15"/>
        <v>1035071.25</v>
      </c>
      <c r="H104" s="54">
        <f t="shared" si="15"/>
        <v>1035071.25</v>
      </c>
    </row>
    <row r="105" spans="1:8" s="91" customFormat="1" ht="30">
      <c r="A105" s="48">
        <f t="shared" si="11"/>
        <v>90</v>
      </c>
      <c r="B105" s="49" t="s">
        <v>137</v>
      </c>
      <c r="C105" s="90">
        <v>9110080210</v>
      </c>
      <c r="D105" s="48">
        <v>120</v>
      </c>
      <c r="E105" s="50"/>
      <c r="F105" s="54">
        <f t="shared" si="15"/>
        <v>1035071.25</v>
      </c>
      <c r="G105" s="54">
        <f t="shared" si="15"/>
        <v>1035071.25</v>
      </c>
      <c r="H105" s="54">
        <f t="shared" si="15"/>
        <v>1035071.25</v>
      </c>
    </row>
    <row r="106" spans="1:8" s="91" customFormat="1" ht="15">
      <c r="A106" s="48">
        <f t="shared" si="11"/>
        <v>91</v>
      </c>
      <c r="B106" s="49" t="s">
        <v>91</v>
      </c>
      <c r="C106" s="90">
        <v>9110080210</v>
      </c>
      <c r="D106" s="48">
        <v>120</v>
      </c>
      <c r="E106" s="50" t="s">
        <v>72</v>
      </c>
      <c r="F106" s="54">
        <f t="shared" si="15"/>
        <v>1035071.25</v>
      </c>
      <c r="G106" s="54">
        <f t="shared" si="15"/>
        <v>1035071.25</v>
      </c>
      <c r="H106" s="54">
        <f t="shared" si="15"/>
        <v>1035071.25</v>
      </c>
    </row>
    <row r="107" spans="1:8" s="91" customFormat="1" ht="45">
      <c r="A107" s="48">
        <f t="shared" si="11"/>
        <v>92</v>
      </c>
      <c r="B107" s="49" t="s">
        <v>110</v>
      </c>
      <c r="C107" s="90">
        <v>9110080210</v>
      </c>
      <c r="D107" s="48">
        <v>120</v>
      </c>
      <c r="E107" s="50" t="s">
        <v>77</v>
      </c>
      <c r="F107" s="54">
        <v>1035071.25</v>
      </c>
      <c r="G107" s="54">
        <v>1035071.25</v>
      </c>
      <c r="H107" s="54">
        <v>1035071.25</v>
      </c>
    </row>
    <row r="108" spans="1:8" s="91" customFormat="1" ht="15">
      <c r="A108" s="48">
        <f t="shared" si="11"/>
        <v>93</v>
      </c>
      <c r="B108" s="49" t="s">
        <v>114</v>
      </c>
      <c r="C108" s="90"/>
      <c r="D108" s="50"/>
      <c r="E108" s="48"/>
      <c r="F108" s="54"/>
      <c r="G108" s="54">
        <v>126956.9</v>
      </c>
      <c r="H108" s="51">
        <v>253934.85</v>
      </c>
    </row>
    <row r="109" spans="1:8" s="91" customFormat="1" ht="15">
      <c r="A109" s="48"/>
      <c r="B109" s="49" t="s">
        <v>14</v>
      </c>
      <c r="C109" s="90"/>
      <c r="D109" s="50"/>
      <c r="E109" s="48"/>
      <c r="F109" s="54">
        <f>F101+F61+F16+F108+F99</f>
        <v>5227122</v>
      </c>
      <c r="G109" s="54">
        <f>G101+G61+G16+G108+G99</f>
        <v>5146246</v>
      </c>
      <c r="H109" s="54">
        <f>H101+H61+H16+H108+H99</f>
        <v>5149161</v>
      </c>
    </row>
  </sheetData>
  <sheetProtection/>
  <mergeCells count="16">
    <mergeCell ref="A1:H1"/>
    <mergeCell ref="A11:H11"/>
    <mergeCell ref="G12:G14"/>
    <mergeCell ref="H12:H14"/>
    <mergeCell ref="A12:A14"/>
    <mergeCell ref="B12:B14"/>
    <mergeCell ref="C12:C14"/>
    <mergeCell ref="A2:H2"/>
    <mergeCell ref="A3:H3"/>
    <mergeCell ref="D12:D14"/>
    <mergeCell ref="E12:E14"/>
    <mergeCell ref="F12:F14"/>
    <mergeCell ref="A5:H5"/>
    <mergeCell ref="A6:H6"/>
    <mergeCell ref="A7:H7"/>
    <mergeCell ref="A9:H10"/>
  </mergeCells>
  <printOptions/>
  <pageMargins left="0.5905511811023623" right="0.1968503937007874" top="0.1968503937007874" bottom="0.1968503937007874" header="0.11811023622047245" footer="0.1968503937007874"/>
  <pageSetup fitToHeight="0" fitToWidth="1" horizontalDpi="180" verticalDpi="18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Сельсовет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Мокрушинский</dc:creator>
  <cp:keywords/>
  <dc:description/>
  <cp:lastModifiedBy>www.PHILka.RU</cp:lastModifiedBy>
  <cp:lastPrinted>2023-05-03T04:24:03Z</cp:lastPrinted>
  <dcterms:created xsi:type="dcterms:W3CDTF">2010-12-02T07:50:49Z</dcterms:created>
  <dcterms:modified xsi:type="dcterms:W3CDTF">2023-05-03T04:25:25Z</dcterms:modified>
  <cp:category/>
  <cp:version/>
  <cp:contentType/>
  <cp:contentStatus/>
</cp:coreProperties>
</file>