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060" windowHeight="7050" activeTab="2"/>
  </bookViews>
  <sheets>
    <sheet name="Лист1" sheetId="1" r:id="rId1"/>
    <sheet name="Лист2" sheetId="2" r:id="rId2"/>
    <sheet name="Лист3" sheetId="3" r:id="rId3"/>
    <sheet name="Лист4" sheetId="4" r:id="rId4"/>
  </sheets>
  <definedNames>
    <definedName name="_xlnm.Print_Titles" localSheetId="0">'Лист1'!$1:$1</definedName>
    <definedName name="_xlnm.Print_Titles" localSheetId="1">'Лист2'!$1:$2</definedName>
    <definedName name="_xlnm.Print_Titles" localSheetId="2">'Лист3'!$1:$2</definedName>
  </definedNames>
  <calcPr fullCalcOnLoad="1"/>
</workbook>
</file>

<file path=xl/sharedStrings.xml><?xml version="1.0" encoding="utf-8"?>
<sst xmlns="http://schemas.openxmlformats.org/spreadsheetml/2006/main" count="624" uniqueCount="329">
  <si>
    <t>ОТЧЕТ ОБ ИСПОЛНЕНИИ БЮДЖЕТА</t>
  </si>
  <si>
    <t/>
  </si>
  <si>
    <t>Коды</t>
  </si>
  <si>
    <t>Форма по ОКУД</t>
  </si>
  <si>
    <t>0503117</t>
  </si>
  <si>
    <t>Дата</t>
  </si>
  <si>
    <t>Наименование</t>
  </si>
  <si>
    <t>по ОКПО</t>
  </si>
  <si>
    <t>финансового органа</t>
  </si>
  <si>
    <t>МО Захаровский сельсовет</t>
  </si>
  <si>
    <t>Глава по БК</t>
  </si>
  <si>
    <t>Наименование публично-правового образования</t>
  </si>
  <si>
    <t>по ОКТМО</t>
  </si>
  <si>
    <t>Периодичность: месячная</t>
  </si>
  <si>
    <t>Единица измерения: руб.</t>
  </si>
  <si>
    <t>383</t>
  </si>
  <si>
    <t>1. Доходы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</si>
  <si>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</si>
  <si>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</si>
  <si>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</si>
  <si>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</si>
  <si>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</si>
  <si>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</si>
  <si>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</si>
  <si>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</si>
  <si>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</si>
  <si>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</si>
  <si>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</si>
  <si>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</si>
  <si>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Дохода бюджета - всего, в том числе:</t>
  </si>
  <si>
    <t>010</t>
  </si>
  <si>
    <t>Х</t>
  </si>
  <si>
    <t xml:space="preserve"> 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</si>
  <si>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</si>
  <si>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</si>
  <si>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</si>
  <si>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</si>
  <si>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</si>
  <si>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</si>
  <si>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</si>
  <si>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182 1 01 02010 01 0000 110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</si>
  <si>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</si>
  <si>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</si>
  <si>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</si>
  <si>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</si>
  <si>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</si>
  <si>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</si>
  <si>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100 1 03 02230 01 0000 110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</si>
  <si>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</si>
  <si>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</si>
  <si>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100 1 03 02240 01 0000 110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</si>
  <si>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</si>
  <si>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</si>
  <si>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100 1 03 02250 01 0000 110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</si>
  <si>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</si>
  <si>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</si>
  <si>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100 1 03 02260 01 0000 110</t>
  </si>
  <si>
    <t>-</t>
  </si>
  <si>
    <t>НАЛОГИ НА ИМУЩЕСТВО</t>
  </si>
  <si>
    <t>000 1 06 00000 00 0000 000</t>
  </si>
  <si>
    <t>Земельный налог</t>
  </si>
  <si>
    <t>000 1 06 06000 00 0000 110</t>
  </si>
  <si>
    <t xml:space="preserve">Земельный налог с организаций </t>
  </si>
  <si>
    <t>000 1 06 06030 00 0000 110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</si>
  <si>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</si>
  <si>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</si>
  <si>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182 1 06 06033 10 0000 110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</si>
  <si>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</si>
  <si>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</si>
  <si>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</si>
  <si>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</si>
  <si>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182 1 06 06043 10 0000 110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</si>
  <si>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</si>
  <si>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</si>
  <si>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</si>
  <si>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</si>
  <si>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</si>
  <si>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</si>
  <si>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810 1 08 04020 01 0000 110</t>
  </si>
  <si>
    <t>ДОХОДЫ ОТ ОКАЗАНИЯ ПЛАТНЫХ УСЛУГ (РАБОТ)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</si>
  <si>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</si>
  <si>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</si>
  <si>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</si>
  <si>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</si>
  <si>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</si>
  <si>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Доходы, поступающие в порядке возмещения расходов, понесенных в связи с эксплуатацией имущества сельских поселений</t>
  </si>
  <si>
    <t>000 1 13 02065 10 0000 130</t>
  </si>
  <si>
    <t>810 1 13 02065 10 0000 130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</si>
  <si>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</si>
  <si>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</si>
  <si>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</si>
  <si>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</si>
  <si>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</si>
  <si>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000 2 02 10000 00 0000 151</t>
  </si>
  <si>
    <t>Дотации на выравнивание бюджетной обеспеченности</t>
  </si>
  <si>
    <t>000 2 02 15001 00 0000 151</t>
  </si>
  <si>
    <t>Дотации бюджетам сельских поселений на выравнивание бюджетной обеспеченности</t>
  </si>
  <si>
    <t>000 2 02 15001 10 0000 151</t>
  </si>
  <si>
    <t>810 2 02 15001 10 0000 151</t>
  </si>
  <si>
    <t>Субвенции бюджетам бюджетной системы Российской Федерации</t>
  </si>
  <si>
    <t>000 2 02 30000 00 0000 151</t>
  </si>
  <si>
    <t>Субвенции местным бюджетам на выполнение передаваемых полномочий субъектов Российской Федерации</t>
  </si>
  <si>
    <t>000 2 02 30024 00 0000 151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</si>
  <si>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</si>
  <si>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000 2 02 30024 10 0000 151</t>
  </si>
  <si>
    <t>810 2 02 30024 10 0000 151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</si>
  <si>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</si>
  <si>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000 2 02 35118 00 0000 151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</si>
  <si>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</si>
  <si>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000 2 02 35118 10 0000 151</t>
  </si>
  <si>
    <t>810 2 02 35118 10 0000 151</t>
  </si>
  <si>
    <t>Иные межбюджетные трансферты</t>
  </si>
  <si>
    <t>000 2 02 40000 00 0000 151</t>
  </si>
  <si>
    <t>Прочие межбюджетные трансферты, передаваемые бюджетам</t>
  </si>
  <si>
    <t>000 2 02 49999 00 0000 151</t>
  </si>
  <si>
    <t>Прочие межбюджетные трансферты, передаваемые бюджетам сельских поселений</t>
  </si>
  <si>
    <t>000 2 02 49999 10 0000 151</t>
  </si>
  <si>
    <t>810 2 02 49999 10 0000 151</t>
  </si>
  <si>
    <t>Форма 0503117 с.2</t>
  </si>
  <si>
    <t>2. Расходы бюджета</t>
  </si>
  <si>
    <t>Код расхода по бюджетной классификации</t>
  </si>
  <si>
    <t>Расходы бюджета -  всего, в том числе:</t>
  </si>
  <si>
    <t>200</t>
  </si>
  <si>
    <t>Захаровскийй сельсовет</t>
  </si>
  <si>
    <t>810 0000 0000000000 000</t>
  </si>
  <si>
    <t>Общегосударственные вопросы</t>
  </si>
  <si>
    <t>810 0100 0000000000 000</t>
  </si>
  <si>
    <t>Функционирование высшего должностного лица субъекта Российской Федерации и муниципального образования</t>
  </si>
  <si>
    <t>810 0102 0000000000 000</t>
  </si>
  <si>
    <t>810 0102 9100000000 000</t>
  </si>
  <si>
    <t>Руководство и управление в сфере установленных функций органов местного самоуправления в рамках непрограмных расходов на функционирование высшего должностного лица муниципального образования</t>
  </si>
  <si>
    <t>810 0102 9110080210 000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</si>
  <si>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</si>
  <si>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810 0102 9110080210 100</t>
  </si>
  <si>
    <t>Расходы на выплаты персоналу государственных (муниципальных) органов</t>
  </si>
  <si>
    <t>810 0102 9110080210 120</t>
  </si>
  <si>
    <t>Фонд оплаты труда государственных (муниципальных) органов</t>
  </si>
  <si>
    <t>810 0102 9110080210 121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</si>
  <si>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</si>
  <si>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810 0102 9110080210 129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</si>
  <si>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</si>
  <si>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810 0104 0000000000 000</t>
  </si>
  <si>
    <t>Руководство и управление в сфере установленных функций органов местного самоуправления в рамках непрограмных расходов отдельных органов местного самоуправления</t>
  </si>
  <si>
    <t>810 0104 8110080210 000</t>
  </si>
  <si>
    <t>810 0104 8110080210 100</t>
  </si>
  <si>
    <t>810 0104 8110080210 120</t>
  </si>
  <si>
    <t>810 0104 8110080210 121</t>
  </si>
  <si>
    <t>810 0104 8110080210 129</t>
  </si>
  <si>
    <t>Закупка товаров, работ и услуг для обеспечения государственных (муниципальных) нужд</t>
  </si>
  <si>
    <t>810 0104 8110080210 200</t>
  </si>
  <si>
    <t>Иные закупки товаров, работ и услуг для обеспечения государственных (муниципальных) нужд</t>
  </si>
  <si>
    <t>810 0104 8110080210 240</t>
  </si>
  <si>
    <t>Прочая закупка товаров, работ и услуг для обеспечения государственных (муниципальных) нужд</t>
  </si>
  <si>
    <t>810 0104 8110080210 244</t>
  </si>
  <si>
    <t>Иные бюджетные ассигнования</t>
  </si>
  <si>
    <t>810 0104 8110080210 800</t>
  </si>
  <si>
    <t>Уплата налогов, сборов и иных платежей</t>
  </si>
  <si>
    <t>810 0104 8110080210 850</t>
  </si>
  <si>
    <t>Уплата иных платежей</t>
  </si>
  <si>
    <t>810 0104 8110080210 853</t>
  </si>
  <si>
    <t>Резервные фонды</t>
  </si>
  <si>
    <t>810 0111 0000000000 000</t>
  </si>
  <si>
    <t>810 0111 8110080050 000</t>
  </si>
  <si>
    <t>810 0111 8110080050 800</t>
  </si>
  <si>
    <t>Резервные средства</t>
  </si>
  <si>
    <t>810 0111 8110080050 870</t>
  </si>
  <si>
    <t>Другие общегосударственные вопросы</t>
  </si>
  <si>
    <t>810 0113 0000000000 000</t>
  </si>
  <si>
    <t>810 0113 8110075140 000</t>
  </si>
  <si>
    <t>810 0113 8110075140 200</t>
  </si>
  <si>
    <t>810 0113 8110075140 240</t>
  </si>
  <si>
    <t>810 0113 8110075140 244</t>
  </si>
  <si>
    <t>Национальная оборона</t>
  </si>
  <si>
    <t>810 0200 0000000000 000</t>
  </si>
  <si>
    <t>Мобилизационная и вневойсковая подготовка</t>
  </si>
  <si>
    <t>810 0203 0000000000 000</t>
  </si>
  <si>
    <t>810 0203 8110051180 000</t>
  </si>
  <si>
    <t>810 0203 8110051180 100</t>
  </si>
  <si>
    <t>810 0203 8110051180 120</t>
  </si>
  <si>
    <t>810 0203 8110051180 121</t>
  </si>
  <si>
    <t>810 0203 8110051180 129</t>
  </si>
  <si>
    <t>810 0203 8110051180 200</t>
  </si>
  <si>
    <t>810 0203 8110051180 240</t>
  </si>
  <si>
    <t>810 0203 8110051180 244</t>
  </si>
  <si>
    <t>Национальная безопасность и правоохранительная деятельность</t>
  </si>
  <si>
    <t>810 0300 0000000000 000</t>
  </si>
  <si>
    <t>Обеспечение пожарной безопасности</t>
  </si>
  <si>
    <t>810 0310 0000000000 000</t>
  </si>
  <si>
    <t>810 0310 0100000000 000</t>
  </si>
  <si>
    <t>810 0310 0130000000 000</t>
  </si>
  <si>
    <t>810 0310 0130074120 000</t>
  </si>
  <si>
    <t>810 0310 0130074120 200</t>
  </si>
  <si>
    <t>810 0310 0130074120 240</t>
  </si>
  <si>
    <t>Другие вопросы в области национальной безопасности и правоохранительной деятельности</t>
  </si>
  <si>
    <t>810 0314 0100000000 000</t>
  </si>
  <si>
    <t>810 0314 0130000000 000</t>
  </si>
  <si>
    <t>810 0314 0130082020 000</t>
  </si>
  <si>
    <t>810 0314 0130082020 200</t>
  </si>
  <si>
    <t>810 0314 0130082020 240</t>
  </si>
  <si>
    <t>810 0314 0130082020 244</t>
  </si>
  <si>
    <t>Национальная экономика</t>
  </si>
  <si>
    <t>810 0400 0000000000 000</t>
  </si>
  <si>
    <t>Дорожное хозяйство (дорожные фонды)</t>
  </si>
  <si>
    <t>810 0409 0000000000 000</t>
  </si>
  <si>
    <t>810 0409 0100000000 000</t>
  </si>
  <si>
    <t>810 0409 0120000000 000</t>
  </si>
  <si>
    <t>810 0409 0120075080 000</t>
  </si>
  <si>
    <t>810 0409 0120075080 200</t>
  </si>
  <si>
    <t>810 0409 0120075080 240</t>
  </si>
  <si>
    <t>810 0409 0120075080 244</t>
  </si>
  <si>
    <t>810 0409 0120081090 000</t>
  </si>
  <si>
    <t>810 0409 0120081090 200</t>
  </si>
  <si>
    <t>810 0409 0120081090 240</t>
  </si>
  <si>
    <t>810 0409 0120081090 244</t>
  </si>
  <si>
    <t>810 0500 0000000000 000</t>
  </si>
  <si>
    <t>Благоустройство</t>
  </si>
  <si>
    <t>810 0503 0000000000 000</t>
  </si>
  <si>
    <t>810 0503 0100000000 000</t>
  </si>
  <si>
    <t>810 0503 0110000000 000</t>
  </si>
  <si>
    <t>810 0503 0110081010 000</t>
  </si>
  <si>
    <t>810 0503 0110081010 200</t>
  </si>
  <si>
    <t>810 0503 0110081010 240</t>
  </si>
  <si>
    <t>810 0503 0110081010 244</t>
  </si>
  <si>
    <t>Культура и кинематография</t>
  </si>
  <si>
    <t>810 0800 0000000000 000</t>
  </si>
  <si>
    <t>Культура</t>
  </si>
  <si>
    <t>810 0801 0000000000 000</t>
  </si>
  <si>
    <t>810 0801 0200000000 000</t>
  </si>
  <si>
    <t>810 0801 0210000000 000</t>
  </si>
  <si>
    <t>810 0801 0210080610 000</t>
  </si>
  <si>
    <t xml:space="preserve">Предоставление субсидий бюджетным, автономным учреждениям и иным некоммерческим организациям    </t>
  </si>
  <si>
    <t>810 0801 0210080610 600</t>
  </si>
  <si>
    <t>Субсидии бюджетным учреждениям</t>
  </si>
  <si>
    <t>810 0801 0210080610 610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</si>
  <si>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</si>
  <si>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810 0801 0210080610 611</t>
  </si>
  <si>
    <t>810 0801 0220000000 000</t>
  </si>
  <si>
    <t>810 0801 0220080610 000</t>
  </si>
  <si>
    <t>810 0801 0220080610 600</t>
  </si>
  <si>
    <t>810 0801 0220080610 610</t>
  </si>
  <si>
    <t>810 0801 0220080610 611</t>
  </si>
  <si>
    <t>Результат исполнения бюджета (дефецит/профицит)</t>
  </si>
  <si>
    <t>450</t>
  </si>
  <si>
    <t>X</t>
  </si>
  <si>
    <t>Форма 0503117 с.3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</si>
  <si>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</si>
  <si>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</si>
  <si>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всего, в том числе:</t>
  </si>
  <si>
    <t>500</t>
  </si>
  <si>
    <t xml:space="preserve">Изменение остатков средств </t>
  </si>
  <si>
    <t>000 01 00 00 00 00 0000 000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</si>
  <si>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</si>
  <si>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</si>
  <si>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</si>
  <si>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</si>
  <si>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</si>
  <si>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</si>
  <si>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</si>
  <si>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</si>
  <si>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бюджетов сельских поселений</t>
  </si>
  <si>
    <t>000 01 05 02 01 10 0000 510</t>
  </si>
  <si>
    <t>810 01 05 02 01 10 0000 510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</si>
  <si>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</si>
  <si>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</si>
  <si>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</si>
  <si>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</si>
  <si>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</si>
  <si>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</si>
  <si>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бюджетов сельских поселений</t>
  </si>
  <si>
    <t>000 01 05 02 01 10 0000 610</t>
  </si>
  <si>
    <t>810 01 05 02 01 10 0000 610</t>
  </si>
  <si>
    <t>Руководитель</t>
  </si>
  <si>
    <t>(подпись)</t>
  </si>
  <si>
    <t>(расшифровка подписи)</t>
  </si>
  <si>
    <t>Главный бухгалтер</t>
  </si>
  <si>
    <t>Руководитель финансово-экономической службы</t>
  </si>
  <si>
    <t>Осуществление первичного воинского учета на территориях, где отсутствуют военные комиссариаты по администрации Захаровского сельсовета в рамках непрограмных расходов отдельных органов местного самоуправления</t>
  </si>
  <si>
    <t>Содержанию автомобильных дорог общего пользования местного значения городских округов, городских и сельских поселений в рамках подпрограммы "Содержание автомобильных дорог общего пользования Захаровского сельсовета " муниципальной программы Захаровского сельсовета "Создание безопасных и комфортных условий для проживания на территории Захаровского сельсовета"</t>
  </si>
  <si>
    <t>Содержание автомобильных дорог и инженерных сооружений на них в границах поселений за счет средств муниципального дорожного фонда в рамках подпрограммы "Содержание автомобильных дорог общего пользования Захаровского сельсовета" муниципальной программы "Создание безопасных и комфортных условий для проживания на территории Захаровского сельсовета"</t>
  </si>
  <si>
    <t>Уличное освещение в рамках подпрограммы "Благоустройство территории Захаровского сельсовета" муниципальной программы "Создание безопасных и комфортных условий для проживания на территории Захаровского сельсовета"</t>
  </si>
  <si>
    <t>Обеспечение деятельности (оказание услуг) подведомственных учреждений в рамках подпрограммы "Сохранение культурного наследия" муниципальной программы Захаровского сельсовета "Развитие культуры"</t>
  </si>
  <si>
    <t>Обеспечение деятельности (оказание услуг) подведомственных учреждений в рамках подпрограммы "Поддержка искусства и народного творчества" муниципальной программы Захаровского сельсовета "Развитие культуры"</t>
  </si>
  <si>
    <t>Розе Т.А.</t>
  </si>
  <si>
    <t>Степанова Л.Г.</t>
  </si>
  <si>
    <t>Муниципальная программа Захаровского сельсовета «Создание безопасных и комфортных условий для проживания на территории Захаровского сельсовета» на 2014-2016 годы.</t>
  </si>
  <si>
    <t>Подпрограмма "Обеспечение безопасности жителей Захаровского сельсовета"</t>
  </si>
  <si>
    <t>"Обеспечение первичных мер пожарной безопасности за счет средств краевого бюджета в рамках подпрограммы " Обеспечение безопасности жителей Захаровского сельсовета" муниципальной программы Захаровского сельсовета "Создание безопасных и комфортных условий для проживания на территории Захаровского сельсовета"</t>
  </si>
  <si>
    <t>Обеспечение мероприятий по первичным мерам пожарной безопасности в рамках подпрогрпммы "Обеспечение безопасности жителей Захаровского сельсовета" муниципальной программы Захаровкого сельсовета "Создание безопасных и комфортных условий для проживания на территории Захаровского сельсовета"</t>
  </si>
  <si>
    <t>Подпрограмма "Содержание автомобильных дорог общего пользования Захаровского сельсовета"</t>
  </si>
  <si>
    <t>Подпрограмма "Благоустройство территории Захаровского сельсовета на 2014-2016 годы"</t>
  </si>
  <si>
    <t>Муниципальная программа Захаровского сельсовета "Развитие культуры"</t>
  </si>
  <si>
    <t>Подпрограмма "Сохранение культурного наследия"</t>
  </si>
  <si>
    <t>Предоставление субсидий бюджетным, автономным учреждениям и иным некоммерческим организациям</t>
  </si>
  <si>
    <t>Подпрограмма "Поддержка искусства и народного творчества"</t>
  </si>
  <si>
    <t>Функционирование главы сельсовета</t>
  </si>
  <si>
    <t>Резервные фонды исполнительных органов местного самоуправления по администрации Захаровского сельсовета в рамках непрограмных расходов отдельных органов местного самоуправления</t>
  </si>
  <si>
    <t>Мероприятия на выполнение государственных полномочий по созданию и обеспечени ю деятельности административных комиссий по администрации Захаровского сельсовета в рамках непрограмных расходов отдельных органов местного самоуправления</t>
  </si>
  <si>
    <t>810 0801 0210010440 611</t>
  </si>
  <si>
    <t>810 0801 0210010440 610</t>
  </si>
  <si>
    <t>810 0801 0210010440 600</t>
  </si>
  <si>
    <t>810 0104 8100000000 000</t>
  </si>
  <si>
    <t>Непрограммные расходы отдельных органов местного самоуправления</t>
  </si>
  <si>
    <t>810 0104 8110000000 000</t>
  </si>
  <si>
    <t>Функционирование администрации Захаровского сельсовета</t>
  </si>
  <si>
    <t>810 0801 0210010440 000</t>
  </si>
  <si>
    <t>Повышение размеров оплаты труда основного персонала библиотек и музеев Красноярского края в рамках подпрограммы"Сохранение культурного наследия"муниципальной программы Захаровского сельсовета "Развитие культуры"</t>
  </si>
  <si>
    <t>810 0801 0220082060 000</t>
  </si>
  <si>
    <t>Межбюджетные трансферты</t>
  </si>
  <si>
    <t>810 0801 0220082060 500</t>
  </si>
  <si>
    <t>810 0801 0220082060 540</t>
  </si>
  <si>
    <t>810 0801 0210082060 000</t>
  </si>
  <si>
    <t>810 0801 0210082060 500</t>
  </si>
  <si>
    <t>810 0801 0210082060 540</t>
  </si>
  <si>
    <t>810 0409 01200S5080 000</t>
  </si>
  <si>
    <t>810 0409 01200S5080 200</t>
  </si>
  <si>
    <t>810 0409 01200S5080 240</t>
  </si>
  <si>
    <t>810 0409 01200S5080 244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</si>
  <si>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не программных расходов отдельных органов местного самоуправления</t>
  </si>
  <si>
    <t>810 0104 8110010210 000</t>
  </si>
  <si>
    <t>810 0104 8110010210 100</t>
  </si>
  <si>
    <t>810 0104 8110010210 120</t>
  </si>
  <si>
    <t>810 0104 8110010210 121</t>
  </si>
  <si>
    <t>810 0104 8110010210 129</t>
  </si>
  <si>
    <t>Обеспечение софинансирование расходов на содержание автомобильных дорог общего пользования местного значения</t>
  </si>
  <si>
    <t>810 0310 01300S4120 240</t>
  </si>
  <si>
    <t>810 0310 01300S4120 200</t>
  </si>
  <si>
    <t>810 0310 01300S4120 000</t>
  </si>
  <si>
    <t>Обеспечение первичных мер пожарной безопасности за счет средств бюджета поселения в рамках подпрограммы "Обеспечение безопасности жителей Захаровского сельсовета"муниципальной программы Захаровского сельсовета "Создание безопасных и комфортных условий для проживания на территории Захаровского сельсовета"</t>
  </si>
  <si>
    <t>на 01 января 2018 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</si>
</sst>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10419]dd\.mm\.yyyy"/>
    <numFmt numFmtId="173" formatCode="[$-10419]###\ ###\ ###\ ###\ ##0.00"/>
    <numFmt numFmtId="174" formatCode="#,##0.00\ _₽"/>
    <numFmt numFmtId="175" formatCode="#,##0.00\ &quot;₽&quot;"/>
  </numFmts>
  <fonts count="28">
    <font>
      <sz val="11"/>
      <color indexed="8"/>
      <name val="Calibri"/>
      <family val="2"/>
    </font>
    <font>
      <sz val="11"/>
      <name val="Calibri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b/>
      <sz val="7"/>
      <color indexed="8"/>
      <name val="Arial"/>
      <family val="0"/>
    </font>
    <font>
      <sz val="7"/>
      <color indexed="8"/>
      <name val="Arial"/>
      <family val="0"/>
    </font>
    <font>
      <sz val="6"/>
      <color indexed="8"/>
      <name val="Arial"/>
      <family val="0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/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/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/>
      <right style="thick">
        <color indexed="8"/>
      </right>
      <top style="thick">
        <color indexed="8"/>
      </top>
      <bottom style="thin">
        <color indexed="8"/>
      </bottom>
    </border>
    <border>
      <left/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/>
      <right/>
      <top style="thick">
        <color indexed="8"/>
      </top>
      <bottom style="thick">
        <color indexed="8"/>
      </bottom>
    </border>
    <border>
      <left/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/>
      <right/>
      <top style="thick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/>
    </border>
    <border>
      <left/>
      <right style="thin">
        <color indexed="8"/>
      </right>
      <top style="thin">
        <color indexed="8"/>
      </top>
      <bottom style="thick">
        <color indexed="8"/>
      </bottom>
    </border>
    <border>
      <left/>
      <right/>
      <top style="thin">
        <color indexed="8"/>
      </top>
      <bottom style="thick">
        <color indexed="8"/>
      </bottom>
    </border>
    <border>
      <left/>
      <right style="thick">
        <color indexed="8"/>
      </right>
      <top style="thin">
        <color indexed="8"/>
      </top>
      <bottom style="thick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0" fillId="0" borderId="0">
      <alignment/>
      <protection/>
    </xf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104">
    <xf numFmtId="0" fontId="1" fillId="0" borderId="0" xfId="0" applyFont="1" applyFill="1" applyBorder="1" applyAlignment="1">
      <alignment/>
    </xf>
    <xf numFmtId="0" fontId="3" fillId="0" borderId="0" xfId="33" applyNumberFormat="1" applyFont="1" applyFill="1" applyBorder="1" applyAlignment="1">
      <alignment vertical="top" wrapText="1" readingOrder="1"/>
      <protection/>
    </xf>
    <xf numFmtId="0" fontId="4" fillId="0" borderId="10" xfId="33" applyNumberFormat="1" applyFont="1" applyFill="1" applyBorder="1" applyAlignment="1">
      <alignment horizontal="center" vertical="center" wrapText="1" readingOrder="1"/>
      <protection/>
    </xf>
    <xf numFmtId="0" fontId="4" fillId="0" borderId="0" xfId="33" applyNumberFormat="1" applyFont="1" applyFill="1" applyBorder="1" applyAlignment="1">
      <alignment horizontal="right" vertical="center" wrapText="1" readingOrder="1"/>
      <protection/>
    </xf>
    <xf numFmtId="0" fontId="5" fillId="0" borderId="11" xfId="33" applyNumberFormat="1" applyFont="1" applyFill="1" applyBorder="1" applyAlignment="1">
      <alignment horizontal="center" vertical="center" wrapText="1" readingOrder="1"/>
      <protection/>
    </xf>
    <xf numFmtId="172" fontId="6" fillId="0" borderId="12" xfId="33" applyNumberFormat="1" applyFont="1" applyFill="1" applyBorder="1" applyAlignment="1">
      <alignment horizontal="center" vertical="top" wrapText="1" readingOrder="1"/>
      <protection/>
    </xf>
    <xf numFmtId="0" fontId="7" fillId="0" borderId="0" xfId="33" applyNumberFormat="1" applyFont="1" applyFill="1" applyBorder="1" applyAlignment="1">
      <alignment horizontal="left" vertical="center" wrapText="1" readingOrder="1"/>
      <protection/>
    </xf>
    <xf numFmtId="0" fontId="6" fillId="0" borderId="12" xfId="33" applyNumberFormat="1" applyFont="1" applyFill="1" applyBorder="1" applyAlignment="1">
      <alignment horizontal="center" vertical="top" wrapText="1" readingOrder="1"/>
      <protection/>
    </xf>
    <xf numFmtId="0" fontId="6" fillId="0" borderId="12" xfId="33" applyNumberFormat="1" applyFont="1" applyFill="1" applyBorder="1" applyAlignment="1">
      <alignment horizontal="center" vertical="center" wrapText="1" readingOrder="1"/>
      <protection/>
    </xf>
    <xf numFmtId="0" fontId="4" fillId="0" borderId="13" xfId="33" applyNumberFormat="1" applyFont="1" applyFill="1" applyBorder="1" applyAlignment="1">
      <alignment horizontal="center" vertical="center" wrapText="1" readingOrder="1"/>
      <protection/>
    </xf>
    <xf numFmtId="0" fontId="7" fillId="0" borderId="14" xfId="33" applyNumberFormat="1" applyFont="1" applyFill="1" applyBorder="1" applyAlignment="1">
      <alignment horizontal="center" vertical="center" wrapText="1" readingOrder="1"/>
      <protection/>
    </xf>
    <xf numFmtId="0" fontId="7" fillId="0" borderId="15" xfId="33" applyNumberFormat="1" applyFont="1" applyFill="1" applyBorder="1" applyAlignment="1">
      <alignment horizontal="center" vertical="center" wrapText="1" readingOrder="1"/>
      <protection/>
    </xf>
    <xf numFmtId="0" fontId="7" fillId="0" borderId="16" xfId="33" applyNumberFormat="1" applyFont="1" applyFill="1" applyBorder="1" applyAlignment="1">
      <alignment horizontal="center" vertical="center" wrapText="1" readingOrder="1"/>
      <protection/>
    </xf>
    <xf numFmtId="0" fontId="7" fillId="0" borderId="17" xfId="33" applyNumberFormat="1" applyFont="1" applyFill="1" applyBorder="1" applyAlignment="1">
      <alignment horizontal="center" vertical="center" wrapText="1" readingOrder="1"/>
      <protection/>
    </xf>
    <xf numFmtId="0" fontId="7" fillId="0" borderId="18" xfId="33" applyNumberFormat="1" applyFont="1" applyFill="1" applyBorder="1" applyAlignment="1">
      <alignment horizontal="center" vertical="center" wrapText="1" readingOrder="1"/>
      <protection/>
    </xf>
    <xf numFmtId="0" fontId="7" fillId="0" borderId="19" xfId="33" applyNumberFormat="1" applyFont="1" applyFill="1" applyBorder="1" applyAlignment="1">
      <alignment horizontal="center" vertical="center" wrapText="1" readingOrder="1"/>
      <protection/>
    </xf>
    <xf numFmtId="0" fontId="6" fillId="0" borderId="10" xfId="33" applyNumberFormat="1" applyFont="1" applyFill="1" applyBorder="1" applyAlignment="1">
      <alignment horizontal="left" wrapText="1" readingOrder="1"/>
      <protection/>
    </xf>
    <xf numFmtId="0" fontId="6" fillId="0" borderId="10" xfId="33" applyNumberFormat="1" applyFont="1" applyFill="1" applyBorder="1" applyAlignment="1">
      <alignment horizontal="center" wrapText="1" readingOrder="1"/>
      <protection/>
    </xf>
    <xf numFmtId="173" fontId="8" fillId="0" borderId="10" xfId="33" applyNumberFormat="1" applyFont="1" applyFill="1" applyBorder="1" applyAlignment="1">
      <alignment horizontal="right" wrapText="1" readingOrder="1"/>
      <protection/>
    </xf>
    <xf numFmtId="0" fontId="7" fillId="0" borderId="20" xfId="33" applyNumberFormat="1" applyFont="1" applyFill="1" applyBorder="1" applyAlignment="1">
      <alignment horizontal="left" wrapText="1" readingOrder="1"/>
      <protection/>
    </xf>
    <xf numFmtId="0" fontId="7" fillId="0" borderId="10" xfId="33" applyNumberFormat="1" applyFont="1" applyFill="1" applyBorder="1" applyAlignment="1">
      <alignment horizontal="center" wrapText="1" readingOrder="1"/>
      <protection/>
    </xf>
    <xf numFmtId="173" fontId="9" fillId="0" borderId="10" xfId="33" applyNumberFormat="1" applyFont="1" applyFill="1" applyBorder="1" applyAlignment="1">
      <alignment horizontal="right" wrapText="1" readingOrder="1"/>
      <protection/>
    </xf>
    <xf numFmtId="0" fontId="7" fillId="0" borderId="21" xfId="33" applyNumberFormat="1" applyFont="1" applyFill="1" applyBorder="1" applyAlignment="1">
      <alignment horizontal="left" vertical="top" wrapText="1" readingOrder="1"/>
      <protection/>
    </xf>
    <xf numFmtId="0" fontId="7" fillId="0" borderId="22" xfId="33" applyNumberFormat="1" applyFont="1" applyFill="1" applyBorder="1" applyAlignment="1">
      <alignment horizontal="center" wrapText="1" readingOrder="1"/>
      <protection/>
    </xf>
    <xf numFmtId="173" fontId="9" fillId="0" borderId="22" xfId="33" applyNumberFormat="1" applyFont="1" applyFill="1" applyBorder="1" applyAlignment="1">
      <alignment horizontal="right" wrapText="1" readingOrder="1"/>
      <protection/>
    </xf>
    <xf numFmtId="0" fontId="9" fillId="0" borderId="22" xfId="33" applyNumberFormat="1" applyFont="1" applyFill="1" applyBorder="1" applyAlignment="1">
      <alignment horizontal="right" wrapText="1" readingOrder="1"/>
      <protection/>
    </xf>
    <xf numFmtId="0" fontId="9" fillId="0" borderId="10" xfId="33" applyNumberFormat="1" applyFont="1" applyFill="1" applyBorder="1" applyAlignment="1">
      <alignment horizontal="right" wrapText="1" readingOrder="1"/>
      <protection/>
    </xf>
    <xf numFmtId="0" fontId="7" fillId="0" borderId="22" xfId="33" applyNumberFormat="1" applyFont="1" applyFill="1" applyBorder="1" applyAlignment="1">
      <alignment horizontal="left" vertical="top" wrapText="1" readingOrder="1"/>
      <protection/>
    </xf>
    <xf numFmtId="0" fontId="7" fillId="0" borderId="23" xfId="33" applyNumberFormat="1" applyFont="1" applyFill="1" applyBorder="1" applyAlignment="1">
      <alignment horizontal="center" vertical="center" wrapText="1" readingOrder="1"/>
      <protection/>
    </xf>
    <xf numFmtId="174" fontId="1" fillId="0" borderId="0" xfId="0" applyNumberFormat="1" applyFont="1" applyFill="1" applyBorder="1" applyAlignment="1">
      <alignment/>
    </xf>
    <xf numFmtId="0" fontId="7" fillId="0" borderId="23" xfId="33" applyNumberFormat="1" applyFont="1" applyFill="1" applyBorder="1" applyAlignment="1">
      <alignment horizontal="center" vertical="center" wrapText="1" readingOrder="1"/>
      <protection/>
    </xf>
    <xf numFmtId="0" fontId="1" fillId="0" borderId="24" xfId="33" applyNumberFormat="1" applyFont="1" applyFill="1" applyBorder="1" applyAlignment="1">
      <alignment vertical="top" wrapText="1"/>
      <protection/>
    </xf>
    <xf numFmtId="0" fontId="7" fillId="0" borderId="25" xfId="33" applyNumberFormat="1" applyFont="1" applyFill="1" applyBorder="1" applyAlignment="1">
      <alignment horizontal="center" vertical="center" wrapText="1" readingOrder="1"/>
      <protection/>
    </xf>
    <xf numFmtId="0" fontId="1" fillId="0" borderId="26" xfId="33" applyNumberFormat="1" applyFont="1" applyFill="1" applyBorder="1" applyAlignment="1">
      <alignment vertical="top" wrapText="1"/>
      <protection/>
    </xf>
    <xf numFmtId="0" fontId="7" fillId="0" borderId="14" xfId="33" applyNumberFormat="1" applyFont="1" applyFill="1" applyBorder="1" applyAlignment="1">
      <alignment horizontal="center" vertical="center" wrapText="1" readingOrder="1"/>
      <protection/>
    </xf>
    <xf numFmtId="0" fontId="1" fillId="0" borderId="27" xfId="33" applyNumberFormat="1" applyFont="1" applyFill="1" applyBorder="1" applyAlignment="1">
      <alignment vertical="top" wrapText="1"/>
      <protection/>
    </xf>
    <xf numFmtId="0" fontId="7" fillId="0" borderId="15" xfId="33" applyNumberFormat="1" applyFont="1" applyFill="1" applyBorder="1" applyAlignment="1">
      <alignment horizontal="center" vertical="center" wrapText="1" readingOrder="1"/>
      <protection/>
    </xf>
    <xf numFmtId="0" fontId="9" fillId="0" borderId="10" xfId="33" applyNumberFormat="1" applyFont="1" applyFill="1" applyBorder="1" applyAlignment="1">
      <alignment horizontal="center" wrapText="1" readingOrder="1"/>
      <protection/>
    </xf>
    <xf numFmtId="3" fontId="7" fillId="0" borderId="10" xfId="33" applyNumberFormat="1" applyFont="1" applyFill="1" applyBorder="1" applyAlignment="1">
      <alignment horizontal="center" wrapText="1" readingOrder="1"/>
      <protection/>
    </xf>
    <xf numFmtId="0" fontId="7" fillId="0" borderId="28" xfId="33" applyNumberFormat="1" applyFont="1" applyFill="1" applyBorder="1" applyAlignment="1">
      <alignment horizontal="left" wrapText="1" readingOrder="1"/>
      <protection/>
    </xf>
    <xf numFmtId="0" fontId="7" fillId="0" borderId="29" xfId="33" applyNumberFormat="1" applyFont="1" applyFill="1" applyBorder="1" applyAlignment="1">
      <alignment horizontal="left" wrapText="1" readingOrder="1"/>
      <protection/>
    </xf>
    <xf numFmtId="0" fontId="7" fillId="0" borderId="28" xfId="33" applyNumberFormat="1" applyFont="1" applyFill="1" applyBorder="1" applyAlignment="1">
      <alignment horizontal="center" wrapText="1" readingOrder="1"/>
      <protection/>
    </xf>
    <xf numFmtId="0" fontId="7" fillId="0" borderId="30" xfId="33" applyNumberFormat="1" applyFont="1" applyFill="1" applyBorder="1" applyAlignment="1">
      <alignment horizontal="center" wrapText="1" readingOrder="1"/>
      <protection/>
    </xf>
    <xf numFmtId="0" fontId="7" fillId="0" borderId="29" xfId="33" applyNumberFormat="1" applyFont="1" applyFill="1" applyBorder="1" applyAlignment="1">
      <alignment horizontal="center" wrapText="1" readingOrder="1"/>
      <protection/>
    </xf>
    <xf numFmtId="173" fontId="9" fillId="0" borderId="28" xfId="33" applyNumberFormat="1" applyFont="1" applyFill="1" applyBorder="1" applyAlignment="1">
      <alignment wrapText="1" readingOrder="1"/>
      <protection/>
    </xf>
    <xf numFmtId="173" fontId="9" fillId="0" borderId="29" xfId="33" applyNumberFormat="1" applyFont="1" applyFill="1" applyBorder="1" applyAlignment="1">
      <alignment wrapText="1" readingOrder="1"/>
      <protection/>
    </xf>
    <xf numFmtId="2" fontId="1" fillId="0" borderId="0" xfId="0" applyNumberFormat="1" applyFont="1" applyFill="1" applyBorder="1" applyAlignment="1">
      <alignment/>
    </xf>
    <xf numFmtId="0" fontId="2" fillId="0" borderId="0" xfId="33" applyNumberFormat="1" applyFont="1" applyFill="1" applyBorder="1" applyAlignment="1">
      <alignment horizontal="center" vertical="center" wrapText="1" readingOrder="1"/>
      <protection/>
    </xf>
    <xf numFmtId="0" fontId="1" fillId="0" borderId="0" xfId="0" applyFont="1" applyFill="1" applyBorder="1" applyAlignment="1">
      <alignment/>
    </xf>
    <xf numFmtId="0" fontId="2" fillId="0" borderId="0" xfId="33" applyNumberFormat="1" applyFont="1" applyFill="1" applyBorder="1" applyAlignment="1">
      <alignment horizontal="center" vertical="center" wrapText="1" readingOrder="1"/>
      <protection/>
    </xf>
    <xf numFmtId="0" fontId="6" fillId="0" borderId="0" xfId="33" applyNumberFormat="1" applyFont="1" applyFill="1" applyBorder="1" applyAlignment="1">
      <alignment horizontal="center" vertical="center" wrapText="1" readingOrder="1"/>
      <protection/>
    </xf>
    <xf numFmtId="0" fontId="6" fillId="0" borderId="31" xfId="33" applyNumberFormat="1" applyFont="1" applyFill="1" applyBorder="1" applyAlignment="1">
      <alignment horizontal="center" vertical="center" wrapText="1" readingOrder="1"/>
      <protection/>
    </xf>
    <xf numFmtId="0" fontId="1" fillId="0" borderId="31" xfId="33" applyNumberFormat="1" applyFont="1" applyFill="1" applyBorder="1" applyAlignment="1">
      <alignment vertical="top" wrapText="1"/>
      <protection/>
    </xf>
    <xf numFmtId="0" fontId="7" fillId="0" borderId="0" xfId="33" applyNumberFormat="1" applyFont="1" applyFill="1" applyBorder="1" applyAlignment="1">
      <alignment horizontal="left" vertical="center" wrapText="1" readingOrder="1"/>
      <protection/>
    </xf>
    <xf numFmtId="0" fontId="6" fillId="0" borderId="31" xfId="33" applyNumberFormat="1" applyFont="1" applyFill="1" applyBorder="1" applyAlignment="1">
      <alignment horizontal="left" vertical="center" wrapText="1" readingOrder="1"/>
      <protection/>
    </xf>
    <xf numFmtId="173" fontId="9" fillId="0" borderId="10" xfId="33" applyNumberFormat="1" applyFont="1" applyFill="1" applyBorder="1" applyAlignment="1">
      <alignment wrapText="1" readingOrder="1"/>
      <protection/>
    </xf>
    <xf numFmtId="0" fontId="1" fillId="0" borderId="29" xfId="33" applyNumberFormat="1" applyFont="1" applyFill="1" applyBorder="1" applyAlignment="1">
      <alignment vertical="top" wrapText="1"/>
      <protection/>
    </xf>
    <xf numFmtId="0" fontId="7" fillId="0" borderId="10" xfId="33" applyNumberFormat="1" applyFont="1" applyFill="1" applyBorder="1" applyAlignment="1">
      <alignment horizontal="left" wrapText="1" readingOrder="1"/>
      <protection/>
    </xf>
    <xf numFmtId="0" fontId="7" fillId="0" borderId="10" xfId="33" applyNumberFormat="1" applyFont="1" applyFill="1" applyBorder="1" applyAlignment="1">
      <alignment horizontal="center" wrapText="1" readingOrder="1"/>
      <protection/>
    </xf>
    <xf numFmtId="0" fontId="1" fillId="0" borderId="30" xfId="33" applyNumberFormat="1" applyFont="1" applyFill="1" applyBorder="1" applyAlignment="1">
      <alignment vertical="top" wrapText="1"/>
      <protection/>
    </xf>
    <xf numFmtId="2" fontId="9" fillId="0" borderId="10" xfId="33" applyNumberFormat="1" applyFont="1" applyFill="1" applyBorder="1" applyAlignment="1">
      <alignment horizontal="right" wrapText="1" readingOrder="1"/>
      <protection/>
    </xf>
    <xf numFmtId="2" fontId="1" fillId="0" borderId="29" xfId="33" applyNumberFormat="1" applyFont="1" applyFill="1" applyBorder="1" applyAlignment="1">
      <alignment vertical="top" wrapText="1"/>
      <protection/>
    </xf>
    <xf numFmtId="0" fontId="7" fillId="0" borderId="10" xfId="33" applyNumberFormat="1" applyFont="1" applyFill="1" applyBorder="1" applyAlignment="1">
      <alignment horizontal="left" vertical="center" wrapText="1" readingOrder="1"/>
      <protection/>
    </xf>
    <xf numFmtId="0" fontId="9" fillId="0" borderId="10" xfId="33" applyNumberFormat="1" applyFont="1" applyFill="1" applyBorder="1" applyAlignment="1">
      <alignment horizontal="right" wrapText="1" readingOrder="1"/>
      <protection/>
    </xf>
    <xf numFmtId="4" fontId="9" fillId="0" borderId="10" xfId="33" applyNumberFormat="1" applyFont="1" applyFill="1" applyBorder="1" applyAlignment="1">
      <alignment horizontal="right" wrapText="1" readingOrder="1"/>
      <protection/>
    </xf>
    <xf numFmtId="4" fontId="1" fillId="0" borderId="29" xfId="33" applyNumberFormat="1" applyFont="1" applyFill="1" applyBorder="1" applyAlignment="1">
      <alignment vertical="top" wrapText="1"/>
      <protection/>
    </xf>
    <xf numFmtId="4" fontId="9" fillId="0" borderId="10" xfId="33" applyNumberFormat="1" applyFont="1" applyFill="1" applyBorder="1" applyAlignment="1">
      <alignment wrapText="1" readingOrder="1"/>
      <protection/>
    </xf>
    <xf numFmtId="173" fontId="9" fillId="0" borderId="10" xfId="33" applyNumberFormat="1" applyFont="1" applyFill="1" applyBorder="1" applyAlignment="1">
      <alignment horizontal="right" wrapText="1" readingOrder="1"/>
      <protection/>
    </xf>
    <xf numFmtId="49" fontId="7" fillId="0" borderId="10" xfId="33" applyNumberFormat="1" applyFont="1" applyFill="1" applyBorder="1" applyAlignment="1">
      <alignment horizontal="center" wrapText="1" readingOrder="1"/>
      <protection/>
    </xf>
    <xf numFmtId="49" fontId="1" fillId="0" borderId="30" xfId="33" applyNumberFormat="1" applyFont="1" applyFill="1" applyBorder="1" applyAlignment="1">
      <alignment vertical="top" wrapText="1"/>
      <protection/>
    </xf>
    <xf numFmtId="49" fontId="1" fillId="0" borderId="29" xfId="33" applyNumberFormat="1" applyFont="1" applyFill="1" applyBorder="1" applyAlignment="1">
      <alignment vertical="top" wrapText="1"/>
      <protection/>
    </xf>
    <xf numFmtId="174" fontId="9" fillId="0" borderId="10" xfId="33" applyNumberFormat="1" applyFont="1" applyFill="1" applyBorder="1" applyAlignment="1">
      <alignment horizontal="right" wrapText="1" readingOrder="1"/>
      <protection/>
    </xf>
    <xf numFmtId="174" fontId="1" fillId="0" borderId="29" xfId="33" applyNumberFormat="1" applyFont="1" applyFill="1" applyBorder="1" applyAlignment="1">
      <alignment vertical="top" wrapText="1"/>
      <protection/>
    </xf>
    <xf numFmtId="174" fontId="9" fillId="0" borderId="10" xfId="33" applyNumberFormat="1" applyFont="1" applyFill="1" applyBorder="1" applyAlignment="1">
      <alignment wrapText="1" readingOrder="1"/>
      <protection/>
    </xf>
    <xf numFmtId="0" fontId="1" fillId="0" borderId="32" xfId="33" applyNumberFormat="1" applyFont="1" applyFill="1" applyBorder="1" applyAlignment="1">
      <alignment vertical="top" wrapText="1"/>
      <protection/>
    </xf>
    <xf numFmtId="0" fontId="7" fillId="0" borderId="16" xfId="33" applyNumberFormat="1" applyFont="1" applyFill="1" applyBorder="1" applyAlignment="1">
      <alignment horizontal="center" vertical="center" wrapText="1" readingOrder="1"/>
      <protection/>
    </xf>
    <xf numFmtId="0" fontId="1" fillId="0" borderId="33" xfId="33" applyNumberFormat="1" applyFont="1" applyFill="1" applyBorder="1" applyAlignment="1">
      <alignment vertical="top" wrapText="1"/>
      <protection/>
    </xf>
    <xf numFmtId="0" fontId="7" fillId="24" borderId="10" xfId="33" applyNumberFormat="1" applyFont="1" applyFill="1" applyBorder="1" applyAlignment="1">
      <alignment horizontal="left" vertical="center" wrapText="1" readingOrder="1"/>
      <protection/>
    </xf>
    <xf numFmtId="0" fontId="1" fillId="24" borderId="29" xfId="33" applyNumberFormat="1" applyFont="1" applyFill="1" applyBorder="1" applyAlignment="1">
      <alignment vertical="top" wrapText="1"/>
      <protection/>
    </xf>
    <xf numFmtId="0" fontId="7" fillId="0" borderId="0" xfId="33" applyNumberFormat="1" applyFont="1" applyFill="1" applyBorder="1" applyAlignment="1">
      <alignment horizontal="right" vertical="top" wrapText="1" readingOrder="1"/>
      <protection/>
    </xf>
    <xf numFmtId="0" fontId="7" fillId="0" borderId="34" xfId="33" applyNumberFormat="1" applyFont="1" applyFill="1" applyBorder="1" applyAlignment="1">
      <alignment horizontal="center" vertical="center" wrapText="1" readingOrder="1"/>
      <protection/>
    </xf>
    <xf numFmtId="0" fontId="1" fillId="0" borderId="35" xfId="33" applyNumberFormat="1" applyFont="1" applyFill="1" applyBorder="1" applyAlignment="1">
      <alignment vertical="top" wrapText="1"/>
      <protection/>
    </xf>
    <xf numFmtId="0" fontId="7" fillId="0" borderId="0" xfId="33" applyNumberFormat="1" applyFont="1" applyFill="1" applyBorder="1" applyAlignment="1">
      <alignment vertical="top" wrapText="1" readingOrder="1"/>
      <protection/>
    </xf>
    <xf numFmtId="0" fontId="3" fillId="0" borderId="31" xfId="33" applyNumberFormat="1" applyFont="1" applyFill="1" applyBorder="1" applyAlignment="1">
      <alignment vertical="top" wrapText="1" readingOrder="1"/>
      <protection/>
    </xf>
    <xf numFmtId="0" fontId="3" fillId="0" borderId="0" xfId="33" applyNumberFormat="1" applyFont="1" applyFill="1" applyBorder="1" applyAlignment="1">
      <alignment vertical="top" wrapText="1" readingOrder="1"/>
      <protection/>
    </xf>
    <xf numFmtId="0" fontId="7" fillId="0" borderId="31" xfId="33" applyNumberFormat="1" applyFont="1" applyFill="1" applyBorder="1" applyAlignment="1">
      <alignment horizontal="center" vertical="top" wrapText="1" readingOrder="1"/>
      <protection/>
    </xf>
    <xf numFmtId="0" fontId="10" fillId="0" borderId="0" xfId="33" applyNumberFormat="1" applyFont="1" applyFill="1" applyBorder="1" applyAlignment="1">
      <alignment horizontal="center" vertical="top" wrapText="1" readingOrder="1"/>
      <protection/>
    </xf>
    <xf numFmtId="0" fontId="10" fillId="0" borderId="36" xfId="33" applyNumberFormat="1" applyFont="1" applyFill="1" applyBorder="1" applyAlignment="1">
      <alignment horizontal="center" vertical="top" wrapText="1" readingOrder="1"/>
      <protection/>
    </xf>
    <xf numFmtId="0" fontId="1" fillId="0" borderId="36" xfId="33" applyNumberFormat="1" applyFont="1" applyFill="1" applyBorder="1" applyAlignment="1">
      <alignment vertical="top" wrapText="1"/>
      <protection/>
    </xf>
    <xf numFmtId="0" fontId="7" fillId="0" borderId="20" xfId="33" applyNumberFormat="1" applyFont="1" applyFill="1" applyBorder="1" applyAlignment="1">
      <alignment horizontal="left" wrapText="1" readingOrder="1"/>
      <protection/>
    </xf>
    <xf numFmtId="0" fontId="1" fillId="0" borderId="37" xfId="33" applyNumberFormat="1" applyFont="1" applyFill="1" applyBorder="1" applyAlignment="1">
      <alignment vertical="top" wrapText="1"/>
      <protection/>
    </xf>
    <xf numFmtId="0" fontId="7" fillId="0" borderId="22" xfId="33" applyNumberFormat="1" applyFont="1" applyFill="1" applyBorder="1" applyAlignment="1">
      <alignment horizontal="left" wrapText="1" readingOrder="1"/>
      <protection/>
    </xf>
    <xf numFmtId="0" fontId="1" fillId="0" borderId="38" xfId="33" applyNumberFormat="1" applyFont="1" applyFill="1" applyBorder="1" applyAlignment="1">
      <alignment vertical="top" wrapText="1"/>
      <protection/>
    </xf>
    <xf numFmtId="0" fontId="7" fillId="0" borderId="21" xfId="33" applyNumberFormat="1" applyFont="1" applyFill="1" applyBorder="1" applyAlignment="1">
      <alignment horizontal="left" wrapText="1" readingOrder="1"/>
      <protection/>
    </xf>
    <xf numFmtId="0" fontId="1" fillId="0" borderId="39" xfId="33" applyNumberFormat="1" applyFont="1" applyFill="1" applyBorder="1" applyAlignment="1">
      <alignment vertical="top" wrapText="1"/>
      <protection/>
    </xf>
    <xf numFmtId="0" fontId="7" fillId="0" borderId="17" xfId="33" applyNumberFormat="1" applyFont="1" applyFill="1" applyBorder="1" applyAlignment="1">
      <alignment horizontal="center" vertical="center" wrapText="1" readingOrder="1"/>
      <protection/>
    </xf>
    <xf numFmtId="0" fontId="1" fillId="0" borderId="40" xfId="33" applyNumberFormat="1" applyFont="1" applyFill="1" applyBorder="1" applyAlignment="1">
      <alignment vertical="top" wrapText="1"/>
      <protection/>
    </xf>
    <xf numFmtId="0" fontId="7" fillId="0" borderId="18" xfId="33" applyNumberFormat="1" applyFont="1" applyFill="1" applyBorder="1" applyAlignment="1">
      <alignment horizontal="center" vertical="center" wrapText="1" readingOrder="1"/>
      <protection/>
    </xf>
    <xf numFmtId="0" fontId="1" fillId="0" borderId="41" xfId="33" applyNumberFormat="1" applyFont="1" applyFill="1" applyBorder="1" applyAlignment="1">
      <alignment vertical="top" wrapText="1"/>
      <protection/>
    </xf>
    <xf numFmtId="0" fontId="7" fillId="0" borderId="19" xfId="33" applyNumberFormat="1" applyFont="1" applyFill="1" applyBorder="1" applyAlignment="1">
      <alignment horizontal="center" vertical="center" wrapText="1" readingOrder="1"/>
      <protection/>
    </xf>
    <xf numFmtId="0" fontId="1" fillId="0" borderId="42" xfId="33" applyNumberFormat="1" applyFont="1" applyFill="1" applyBorder="1" applyAlignment="1">
      <alignment vertical="top" wrapText="1"/>
      <protection/>
    </xf>
    <xf numFmtId="0" fontId="6" fillId="0" borderId="10" xfId="33" applyNumberFormat="1" applyFont="1" applyFill="1" applyBorder="1" applyAlignment="1">
      <alignment horizontal="left" wrapText="1" readingOrder="1"/>
      <protection/>
    </xf>
    <xf numFmtId="0" fontId="6" fillId="0" borderId="10" xfId="33" applyNumberFormat="1" applyFont="1" applyFill="1" applyBorder="1" applyAlignment="1">
      <alignment horizontal="center" wrapText="1" readingOrder="1"/>
      <protection/>
    </xf>
    <xf numFmtId="173" fontId="8" fillId="0" borderId="10" xfId="33" applyNumberFormat="1" applyFont="1" applyFill="1" applyBorder="1" applyAlignment="1">
      <alignment horizontal="right" wrapText="1" readingOrder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63"/>
  <sheetViews>
    <sheetView showGridLines="0" zoomScalePageLayoutView="0" workbookViewId="0" topLeftCell="A1">
      <pane ySplit="1" topLeftCell="BM45" activePane="bottomLeft" state="frozen"/>
      <selection pane="topLeft" activeCell="A1" sqref="A1"/>
      <selection pane="bottomLeft" activeCell="E63" sqref="E63"/>
    </sheetView>
  </sheetViews>
  <sheetFormatPr defaultColWidth="9.140625" defaultRowHeight="15"/>
  <cols>
    <col min="1" max="1" width="27.57421875" style="0" customWidth="1"/>
    <col min="2" max="2" width="5.57421875" style="0" customWidth="1"/>
    <col min="3" max="3" width="22.7109375" style="0" customWidth="1"/>
    <col min="4" max="5" width="14.8515625" style="0" customWidth="1"/>
    <col min="6" max="6" width="15.28125" style="0" customWidth="1"/>
    <col min="8" max="8" width="10.57421875" style="0" bestFit="1" customWidth="1"/>
  </cols>
  <sheetData>
    <row r="1" ht="2.25" customHeight="1"/>
    <row r="2" spans="1:6" ht="15.75" customHeight="1">
      <c r="A2" s="49" t="s">
        <v>0</v>
      </c>
      <c r="B2" s="48"/>
      <c r="C2" s="48"/>
      <c r="D2" s="48"/>
      <c r="E2" s="48"/>
      <c r="F2" s="48"/>
    </row>
    <row r="3" spans="1:6" ht="15">
      <c r="A3" s="1" t="s">
        <v>1</v>
      </c>
      <c r="B3" s="1" t="s">
        <v>1</v>
      </c>
      <c r="C3" s="1" t="s">
        <v>1</v>
      </c>
      <c r="D3" s="1" t="s">
        <v>1</v>
      </c>
      <c r="E3" s="1" t="s">
        <v>1</v>
      </c>
      <c r="F3" s="2" t="s">
        <v>2</v>
      </c>
    </row>
    <row r="4" spans="1:6" ht="15">
      <c r="A4" s="1" t="s">
        <v>1</v>
      </c>
      <c r="B4" s="1" t="s">
        <v>1</v>
      </c>
      <c r="C4" s="1" t="s">
        <v>1</v>
      </c>
      <c r="D4" s="1" t="s">
        <v>1</v>
      </c>
      <c r="E4" s="3" t="s">
        <v>3</v>
      </c>
      <c r="F4" s="4" t="s">
        <v>4</v>
      </c>
    </row>
    <row r="5" spans="1:6" ht="15">
      <c r="A5" s="50" t="s">
        <v>328</v>
      </c>
      <c r="B5" s="48"/>
      <c r="C5" s="48"/>
      <c r="D5" s="48"/>
      <c r="E5" s="3" t="s">
        <v>5</v>
      </c>
      <c r="F5" s="5">
        <v>43101</v>
      </c>
    </row>
    <row r="6" spans="1:6" ht="15">
      <c r="A6" s="6" t="s">
        <v>6</v>
      </c>
      <c r="B6" s="6" t="s">
        <v>1</v>
      </c>
      <c r="C6" s="1" t="s">
        <v>1</v>
      </c>
      <c r="D6" s="1" t="s">
        <v>1</v>
      </c>
      <c r="E6" s="3" t="s">
        <v>7</v>
      </c>
      <c r="F6" s="7">
        <v>4092938</v>
      </c>
    </row>
    <row r="7" spans="1:6" ht="15">
      <c r="A7" s="6" t="s">
        <v>8</v>
      </c>
      <c r="B7" s="51" t="s">
        <v>9</v>
      </c>
      <c r="C7" s="52"/>
      <c r="D7" s="52"/>
      <c r="E7" s="3" t="s">
        <v>10</v>
      </c>
      <c r="F7" s="7">
        <v>810</v>
      </c>
    </row>
    <row r="8" spans="1:6" ht="15">
      <c r="A8" s="53" t="s">
        <v>11</v>
      </c>
      <c r="B8" s="48"/>
      <c r="C8" s="54" t="s">
        <v>9</v>
      </c>
      <c r="D8" s="52"/>
      <c r="E8" s="3" t="s">
        <v>12</v>
      </c>
      <c r="F8" s="7">
        <v>4620410</v>
      </c>
    </row>
    <row r="9" spans="1:6" ht="15">
      <c r="A9" s="6" t="s">
        <v>13</v>
      </c>
      <c r="B9" s="1" t="s">
        <v>1</v>
      </c>
      <c r="C9" s="1" t="s">
        <v>1</v>
      </c>
      <c r="D9" s="1" t="s">
        <v>1</v>
      </c>
      <c r="E9" s="1" t="s">
        <v>1</v>
      </c>
      <c r="F9" s="8" t="s">
        <v>1</v>
      </c>
    </row>
    <row r="10" spans="1:6" ht="15">
      <c r="A10" s="6" t="s">
        <v>14</v>
      </c>
      <c r="B10" s="1" t="s">
        <v>1</v>
      </c>
      <c r="C10" s="1" t="s">
        <v>1</v>
      </c>
      <c r="D10" s="1" t="s">
        <v>1</v>
      </c>
      <c r="E10" s="1" t="s">
        <v>1</v>
      </c>
      <c r="F10" s="9" t="s">
        <v>15</v>
      </c>
    </row>
    <row r="11" spans="1:6" ht="22.5" customHeight="1">
      <c r="A11" s="47" t="s">
        <v>16</v>
      </c>
      <c r="B11" s="48"/>
      <c r="C11" s="48"/>
      <c r="D11" s="48"/>
      <c r="E11" s="48"/>
      <c r="F11" s="48"/>
    </row>
    <row r="12" spans="1:6" ht="33.75">
      <c r="A12" s="10" t="s">
        <v>17</v>
      </c>
      <c r="B12" s="11" t="s">
        <v>18</v>
      </c>
      <c r="C12" s="11" t="s">
        <v>19</v>
      </c>
      <c r="D12" s="11" t="s">
        <v>20</v>
      </c>
      <c r="E12" s="11" t="s">
        <v>21</v>
      </c>
      <c r="F12" s="12" t="s">
        <v>22</v>
      </c>
    </row>
    <row r="13" spans="1:6" ht="16.5" customHeight="1">
      <c r="A13" s="13" t="s">
        <v>23</v>
      </c>
      <c r="B13" s="14" t="s">
        <v>24</v>
      </c>
      <c r="C13" s="14" t="s">
        <v>25</v>
      </c>
      <c r="D13" s="14" t="s">
        <v>26</v>
      </c>
      <c r="E13" s="14" t="s">
        <v>27</v>
      </c>
      <c r="F13" s="15" t="s">
        <v>28</v>
      </c>
    </row>
    <row r="14" spans="1:8" ht="22.5" customHeight="1">
      <c r="A14" s="16" t="s">
        <v>29</v>
      </c>
      <c r="B14" s="17" t="s">
        <v>30</v>
      </c>
      <c r="C14" s="17" t="s">
        <v>31</v>
      </c>
      <c r="D14" s="18">
        <f>D15+D47</f>
        <v>2469428</v>
      </c>
      <c r="E14" s="18">
        <f>E15+E47</f>
        <v>2464567.35</v>
      </c>
      <c r="F14" s="18">
        <f>F15+F47</f>
        <v>4860.650000000008</v>
      </c>
      <c r="H14" s="46"/>
    </row>
    <row r="15" spans="1:6" ht="23.25">
      <c r="A15" s="19" t="s">
        <v>32</v>
      </c>
      <c r="B15" s="20" t="s">
        <v>30</v>
      </c>
      <c r="C15" s="20" t="s">
        <v>33</v>
      </c>
      <c r="D15" s="21">
        <f>D16+D20+D30+D38+D42</f>
        <v>85616</v>
      </c>
      <c r="E15" s="21">
        <f>E16+E20+E30+E38+E42</f>
        <v>80942.34999999999</v>
      </c>
      <c r="F15" s="21">
        <f>F16+F20+F30+F38+F42</f>
        <v>4673.650000000008</v>
      </c>
    </row>
    <row r="16" spans="1:6" ht="15">
      <c r="A16" s="19" t="s">
        <v>34</v>
      </c>
      <c r="B16" s="20" t="s">
        <v>30</v>
      </c>
      <c r="C16" s="20" t="s">
        <v>35</v>
      </c>
      <c r="D16" s="21">
        <f aca="true" t="shared" si="0" ref="D16:F18">D17</f>
        <v>20412</v>
      </c>
      <c r="E16" s="21">
        <f t="shared" si="0"/>
        <v>20411.72</v>
      </c>
      <c r="F16" s="21">
        <f t="shared" si="0"/>
        <v>0.27999999999883585</v>
      </c>
    </row>
    <row r="17" spans="1:6" ht="15">
      <c r="A17" s="19" t="s">
        <v>36</v>
      </c>
      <c r="B17" s="20" t="s">
        <v>30</v>
      </c>
      <c r="C17" s="20" t="s">
        <v>37</v>
      </c>
      <c r="D17" s="21">
        <f t="shared" si="0"/>
        <v>20412</v>
      </c>
      <c r="E17" s="21">
        <f t="shared" si="0"/>
        <v>20411.72</v>
      </c>
      <c r="F17" s="21">
        <f t="shared" si="0"/>
        <v>0.27999999999883585</v>
      </c>
    </row>
    <row r="18" spans="1:6" ht="102">
      <c r="A18" s="19" t="s">
        <v>38</v>
      </c>
      <c r="B18" s="20" t="s">
        <v>30</v>
      </c>
      <c r="C18" s="20" t="s">
        <v>39</v>
      </c>
      <c r="D18" s="21">
        <f t="shared" si="0"/>
        <v>20412</v>
      </c>
      <c r="E18" s="21">
        <f t="shared" si="0"/>
        <v>20411.72</v>
      </c>
      <c r="F18" s="21">
        <f t="shared" si="0"/>
        <v>0.27999999999883585</v>
      </c>
    </row>
    <row r="19" spans="1:6" ht="15">
      <c r="A19" s="22" t="s">
        <v>1</v>
      </c>
      <c r="B19" s="23" t="s">
        <v>30</v>
      </c>
      <c r="C19" s="23" t="s">
        <v>40</v>
      </c>
      <c r="D19" s="24">
        <v>20412</v>
      </c>
      <c r="E19" s="24">
        <v>20411.72</v>
      </c>
      <c r="F19" s="24">
        <f aca="true" t="shared" si="1" ref="F19:F58">D19-E19</f>
        <v>0.27999999999883585</v>
      </c>
    </row>
    <row r="20" spans="1:6" ht="45.75">
      <c r="A20" s="19" t="s">
        <v>41</v>
      </c>
      <c r="B20" s="20" t="s">
        <v>30</v>
      </c>
      <c r="C20" s="20" t="s">
        <v>42</v>
      </c>
      <c r="D20" s="21">
        <f>D21</f>
        <v>44600</v>
      </c>
      <c r="E20" s="21">
        <f>E21</f>
        <v>39926.84999999999</v>
      </c>
      <c r="F20" s="21">
        <f>F21</f>
        <v>4673.150000000009</v>
      </c>
    </row>
    <row r="21" spans="1:6" ht="34.5">
      <c r="A21" s="19" t="s">
        <v>43</v>
      </c>
      <c r="B21" s="20" t="s">
        <v>30</v>
      </c>
      <c r="C21" s="20" t="s">
        <v>44</v>
      </c>
      <c r="D21" s="21">
        <v>44600</v>
      </c>
      <c r="E21" s="21">
        <f>E22+E24+E26+E28</f>
        <v>39926.84999999999</v>
      </c>
      <c r="F21" s="24">
        <f t="shared" si="1"/>
        <v>4673.150000000009</v>
      </c>
    </row>
    <row r="22" spans="1:6" ht="90.75">
      <c r="A22" s="19" t="s">
        <v>45</v>
      </c>
      <c r="B22" s="20" t="s">
        <v>30</v>
      </c>
      <c r="C22" s="20" t="s">
        <v>46</v>
      </c>
      <c r="D22" s="21">
        <f>D23</f>
        <v>17800</v>
      </c>
      <c r="E22" s="21">
        <f>E23</f>
        <v>16405.96</v>
      </c>
      <c r="F22" s="21">
        <f>F23</f>
        <v>1394.0400000000009</v>
      </c>
    </row>
    <row r="23" spans="1:6" ht="15">
      <c r="A23" s="22" t="s">
        <v>1</v>
      </c>
      <c r="B23" s="23" t="s">
        <v>30</v>
      </c>
      <c r="C23" s="23" t="s">
        <v>47</v>
      </c>
      <c r="D23" s="24">
        <v>17800</v>
      </c>
      <c r="E23" s="24">
        <v>16405.96</v>
      </c>
      <c r="F23" s="24">
        <f t="shared" si="1"/>
        <v>1394.0400000000009</v>
      </c>
    </row>
    <row r="24" spans="1:6" ht="124.5">
      <c r="A24" s="19" t="s">
        <v>48</v>
      </c>
      <c r="B24" s="20" t="s">
        <v>30</v>
      </c>
      <c r="C24" s="20" t="s">
        <v>49</v>
      </c>
      <c r="D24" s="21">
        <f>D25</f>
        <v>200</v>
      </c>
      <c r="E24" s="21">
        <f>E25</f>
        <v>166.55</v>
      </c>
      <c r="F24" s="21">
        <f>F25</f>
        <v>33.44999999999999</v>
      </c>
    </row>
    <row r="25" spans="1:6" ht="15">
      <c r="A25" s="22" t="s">
        <v>1</v>
      </c>
      <c r="B25" s="23" t="s">
        <v>30</v>
      </c>
      <c r="C25" s="23" t="s">
        <v>50</v>
      </c>
      <c r="D25" s="24">
        <v>200</v>
      </c>
      <c r="E25" s="24">
        <v>166.55</v>
      </c>
      <c r="F25" s="24">
        <f t="shared" si="1"/>
        <v>33.44999999999999</v>
      </c>
    </row>
    <row r="26" spans="1:6" ht="102">
      <c r="A26" s="19" t="s">
        <v>51</v>
      </c>
      <c r="B26" s="20" t="s">
        <v>30</v>
      </c>
      <c r="C26" s="20" t="s">
        <v>52</v>
      </c>
      <c r="D26" s="21">
        <f>D27</f>
        <v>30400</v>
      </c>
      <c r="E26" s="21">
        <f>E27</f>
        <v>26531.78</v>
      </c>
      <c r="F26" s="21">
        <f>F27</f>
        <v>3868.220000000001</v>
      </c>
    </row>
    <row r="27" spans="1:6" ht="15">
      <c r="A27" s="22" t="s">
        <v>1</v>
      </c>
      <c r="B27" s="23" t="s">
        <v>30</v>
      </c>
      <c r="C27" s="23" t="s">
        <v>53</v>
      </c>
      <c r="D27" s="24">
        <v>30400</v>
      </c>
      <c r="E27" s="24">
        <v>26531.78</v>
      </c>
      <c r="F27" s="24">
        <f t="shared" si="1"/>
        <v>3868.220000000001</v>
      </c>
    </row>
    <row r="28" spans="1:6" ht="90.75">
      <c r="A28" s="19" t="s">
        <v>54</v>
      </c>
      <c r="B28" s="20" t="s">
        <v>30</v>
      </c>
      <c r="C28" s="20" t="s">
        <v>55</v>
      </c>
      <c r="D28" s="21">
        <f>D29</f>
        <v>-3800</v>
      </c>
      <c r="E28" s="21">
        <f>E29</f>
        <v>-3177.44</v>
      </c>
      <c r="F28" s="21">
        <f>F29</f>
        <v>-622.56</v>
      </c>
    </row>
    <row r="29" spans="1:6" ht="15">
      <c r="A29" s="22" t="s">
        <v>1</v>
      </c>
      <c r="B29" s="23" t="s">
        <v>30</v>
      </c>
      <c r="C29" s="23" t="s">
        <v>56</v>
      </c>
      <c r="D29" s="24">
        <v>-3800</v>
      </c>
      <c r="E29" s="24">
        <v>-3177.44</v>
      </c>
      <c r="F29" s="24">
        <f t="shared" si="1"/>
        <v>-622.56</v>
      </c>
    </row>
    <row r="30" spans="1:6" ht="15">
      <c r="A30" s="19" t="s">
        <v>58</v>
      </c>
      <c r="B30" s="20" t="s">
        <v>30</v>
      </c>
      <c r="C30" s="20" t="s">
        <v>59</v>
      </c>
      <c r="D30" s="21">
        <f>D31</f>
        <v>9404</v>
      </c>
      <c r="E30" s="21">
        <f>E31</f>
        <v>9403.78</v>
      </c>
      <c r="F30" s="21">
        <f>F31</f>
        <v>0.22000000000002728</v>
      </c>
    </row>
    <row r="31" spans="1:6" ht="15">
      <c r="A31" s="19" t="s">
        <v>60</v>
      </c>
      <c r="B31" s="20" t="s">
        <v>30</v>
      </c>
      <c r="C31" s="20" t="s">
        <v>61</v>
      </c>
      <c r="D31" s="21">
        <v>9404</v>
      </c>
      <c r="E31" s="21">
        <f>E32+E35</f>
        <v>9403.78</v>
      </c>
      <c r="F31" s="21">
        <f>F32+F35</f>
        <v>0.22000000000002728</v>
      </c>
    </row>
    <row r="32" spans="1:6" ht="15">
      <c r="A32" s="19" t="s">
        <v>62</v>
      </c>
      <c r="B32" s="20" t="s">
        <v>30</v>
      </c>
      <c r="C32" s="20" t="s">
        <v>63</v>
      </c>
      <c r="D32" s="21">
        <f aca="true" t="shared" si="2" ref="D32:F33">D33</f>
        <v>7643</v>
      </c>
      <c r="E32" s="21">
        <f t="shared" si="2"/>
        <v>7643</v>
      </c>
      <c r="F32" s="21">
        <f t="shared" si="2"/>
        <v>0</v>
      </c>
    </row>
    <row r="33" spans="1:6" ht="45.75">
      <c r="A33" s="19" t="s">
        <v>64</v>
      </c>
      <c r="B33" s="20" t="s">
        <v>30</v>
      </c>
      <c r="C33" s="20" t="s">
        <v>65</v>
      </c>
      <c r="D33" s="21">
        <f t="shared" si="2"/>
        <v>7643</v>
      </c>
      <c r="E33" s="21">
        <f t="shared" si="2"/>
        <v>7643</v>
      </c>
      <c r="F33" s="21">
        <f t="shared" si="2"/>
        <v>0</v>
      </c>
    </row>
    <row r="34" spans="1:6" ht="15">
      <c r="A34" s="22" t="s">
        <v>1</v>
      </c>
      <c r="B34" s="23" t="s">
        <v>30</v>
      </c>
      <c r="C34" s="23" t="s">
        <v>66</v>
      </c>
      <c r="D34" s="24">
        <v>7643</v>
      </c>
      <c r="E34" s="25">
        <v>7643</v>
      </c>
      <c r="F34" s="24">
        <f t="shared" si="1"/>
        <v>0</v>
      </c>
    </row>
    <row r="35" spans="1:6" ht="23.25">
      <c r="A35" s="19" t="s">
        <v>67</v>
      </c>
      <c r="B35" s="20" t="s">
        <v>30</v>
      </c>
      <c r="C35" s="20" t="s">
        <v>68</v>
      </c>
      <c r="D35" s="21">
        <f>D36</f>
        <v>1761</v>
      </c>
      <c r="E35" s="21">
        <f>E36</f>
        <v>1760.78</v>
      </c>
      <c r="F35" s="24">
        <f t="shared" si="1"/>
        <v>0.22000000000002728</v>
      </c>
    </row>
    <row r="36" spans="1:6" ht="45.75">
      <c r="A36" s="19" t="s">
        <v>69</v>
      </c>
      <c r="B36" s="20" t="s">
        <v>30</v>
      </c>
      <c r="C36" s="20" t="s">
        <v>70</v>
      </c>
      <c r="D36" s="21">
        <f>D37</f>
        <v>1761</v>
      </c>
      <c r="E36" s="21">
        <f>E37</f>
        <v>1760.78</v>
      </c>
      <c r="F36" s="24">
        <f t="shared" si="1"/>
        <v>0.22000000000002728</v>
      </c>
    </row>
    <row r="37" spans="1:6" ht="15">
      <c r="A37" s="22" t="s">
        <v>1</v>
      </c>
      <c r="B37" s="23" t="s">
        <v>30</v>
      </c>
      <c r="C37" s="23" t="s">
        <v>71</v>
      </c>
      <c r="D37" s="24">
        <v>1761</v>
      </c>
      <c r="E37" s="24">
        <v>1760.78</v>
      </c>
      <c r="F37" s="24">
        <f t="shared" si="1"/>
        <v>0.22000000000002728</v>
      </c>
    </row>
    <row r="38" spans="1:6" ht="15">
      <c r="A38" s="19" t="s">
        <v>72</v>
      </c>
      <c r="B38" s="20" t="s">
        <v>30</v>
      </c>
      <c r="C38" s="20" t="s">
        <v>73</v>
      </c>
      <c r="D38" s="21">
        <f aca="true" t="shared" si="3" ref="D38:E40">D39</f>
        <v>400</v>
      </c>
      <c r="E38" s="26">
        <f t="shared" si="3"/>
        <v>400</v>
      </c>
      <c r="F38" s="24">
        <f t="shared" si="1"/>
        <v>0</v>
      </c>
    </row>
    <row r="39" spans="1:6" ht="68.25">
      <c r="A39" s="19" t="s">
        <v>74</v>
      </c>
      <c r="B39" s="20" t="s">
        <v>30</v>
      </c>
      <c r="C39" s="20" t="s">
        <v>75</v>
      </c>
      <c r="D39" s="21">
        <f t="shared" si="3"/>
        <v>400</v>
      </c>
      <c r="E39" s="26">
        <f t="shared" si="3"/>
        <v>400</v>
      </c>
      <c r="F39" s="24">
        <f t="shared" si="1"/>
        <v>0</v>
      </c>
    </row>
    <row r="40" spans="1:6" ht="124.5">
      <c r="A40" s="19" t="s">
        <v>76</v>
      </c>
      <c r="B40" s="20" t="s">
        <v>30</v>
      </c>
      <c r="C40" s="20" t="s">
        <v>77</v>
      </c>
      <c r="D40" s="21">
        <f t="shared" si="3"/>
        <v>400</v>
      </c>
      <c r="E40" s="26">
        <f t="shared" si="3"/>
        <v>400</v>
      </c>
      <c r="F40" s="24">
        <f t="shared" si="1"/>
        <v>0</v>
      </c>
    </row>
    <row r="41" spans="1:6" ht="15">
      <c r="A41" s="22" t="s">
        <v>1</v>
      </c>
      <c r="B41" s="23" t="s">
        <v>30</v>
      </c>
      <c r="C41" s="23" t="s">
        <v>78</v>
      </c>
      <c r="D41" s="24">
        <v>400</v>
      </c>
      <c r="E41" s="25">
        <v>400</v>
      </c>
      <c r="F41" s="24">
        <f t="shared" si="1"/>
        <v>0</v>
      </c>
    </row>
    <row r="42" spans="1:6" ht="45.75">
      <c r="A42" s="19" t="s">
        <v>79</v>
      </c>
      <c r="B42" s="20" t="s">
        <v>30</v>
      </c>
      <c r="C42" s="20" t="s">
        <v>80</v>
      </c>
      <c r="D42" s="21">
        <f aca="true" t="shared" si="4" ref="D42:E45">D43</f>
        <v>10800</v>
      </c>
      <c r="E42" s="26">
        <f t="shared" si="4"/>
        <v>10800</v>
      </c>
      <c r="F42" s="24">
        <f t="shared" si="1"/>
        <v>0</v>
      </c>
    </row>
    <row r="43" spans="1:6" ht="23.25">
      <c r="A43" s="19" t="s">
        <v>81</v>
      </c>
      <c r="B43" s="20" t="s">
        <v>30</v>
      </c>
      <c r="C43" s="20" t="s">
        <v>82</v>
      </c>
      <c r="D43" s="21">
        <f t="shared" si="4"/>
        <v>10800</v>
      </c>
      <c r="E43" s="26">
        <f t="shared" si="4"/>
        <v>10800</v>
      </c>
      <c r="F43" s="24">
        <f t="shared" si="1"/>
        <v>0</v>
      </c>
    </row>
    <row r="44" spans="1:6" ht="45.75">
      <c r="A44" s="19" t="s">
        <v>83</v>
      </c>
      <c r="B44" s="20" t="s">
        <v>30</v>
      </c>
      <c r="C44" s="20" t="s">
        <v>84</v>
      </c>
      <c r="D44" s="21">
        <f t="shared" si="4"/>
        <v>10800</v>
      </c>
      <c r="E44" s="26">
        <f t="shared" si="4"/>
        <v>10800</v>
      </c>
      <c r="F44" s="24">
        <f t="shared" si="1"/>
        <v>0</v>
      </c>
    </row>
    <row r="45" spans="1:6" ht="57">
      <c r="A45" s="19" t="s">
        <v>85</v>
      </c>
      <c r="B45" s="20" t="s">
        <v>30</v>
      </c>
      <c r="C45" s="20" t="s">
        <v>86</v>
      </c>
      <c r="D45" s="21">
        <f t="shared" si="4"/>
        <v>10800</v>
      </c>
      <c r="E45" s="26">
        <f t="shared" si="4"/>
        <v>10800</v>
      </c>
      <c r="F45" s="24">
        <f t="shared" si="1"/>
        <v>0</v>
      </c>
    </row>
    <row r="46" spans="1:6" ht="15">
      <c r="A46" s="22" t="s">
        <v>1</v>
      </c>
      <c r="B46" s="23" t="s">
        <v>30</v>
      </c>
      <c r="C46" s="23" t="s">
        <v>87</v>
      </c>
      <c r="D46" s="24">
        <v>10800</v>
      </c>
      <c r="E46" s="25">
        <v>10800</v>
      </c>
      <c r="F46" s="24">
        <f t="shared" si="1"/>
        <v>0</v>
      </c>
    </row>
    <row r="47" spans="1:6" ht="15">
      <c r="A47" s="19" t="s">
        <v>88</v>
      </c>
      <c r="B47" s="20" t="s">
        <v>30</v>
      </c>
      <c r="C47" s="20" t="s">
        <v>89</v>
      </c>
      <c r="D47" s="21">
        <f>D48</f>
        <v>2383812</v>
      </c>
      <c r="E47" s="21">
        <f>E48</f>
        <v>2383625</v>
      </c>
      <c r="F47" s="21">
        <f>F48</f>
        <v>187</v>
      </c>
    </row>
    <row r="48" spans="1:6" ht="45.75">
      <c r="A48" s="19" t="s">
        <v>90</v>
      </c>
      <c r="B48" s="20" t="s">
        <v>30</v>
      </c>
      <c r="C48" s="20" t="s">
        <v>91</v>
      </c>
      <c r="D48" s="21">
        <f>D49+D53+D60</f>
        <v>2383812</v>
      </c>
      <c r="E48" s="21">
        <f>E49+E53+E60</f>
        <v>2383625</v>
      </c>
      <c r="F48" s="21">
        <f>F49+F53+F60</f>
        <v>187</v>
      </c>
    </row>
    <row r="49" spans="1:6" ht="23.25">
      <c r="A49" s="19" t="s">
        <v>92</v>
      </c>
      <c r="B49" s="20" t="s">
        <v>30</v>
      </c>
      <c r="C49" s="20" t="s">
        <v>93</v>
      </c>
      <c r="D49" s="21">
        <v>2218624</v>
      </c>
      <c r="E49" s="21">
        <f>E50</f>
        <v>2218624</v>
      </c>
      <c r="F49" s="24">
        <f t="shared" si="1"/>
        <v>0</v>
      </c>
    </row>
    <row r="50" spans="1:6" ht="23.25">
      <c r="A50" s="19" t="s">
        <v>94</v>
      </c>
      <c r="B50" s="20" t="s">
        <v>30</v>
      </c>
      <c r="C50" s="20" t="s">
        <v>95</v>
      </c>
      <c r="D50" s="21">
        <f>D51</f>
        <v>2218624</v>
      </c>
      <c r="E50" s="21">
        <f>E51</f>
        <v>2218624</v>
      </c>
      <c r="F50" s="24">
        <f t="shared" si="1"/>
        <v>0</v>
      </c>
    </row>
    <row r="51" spans="1:6" ht="34.5">
      <c r="A51" s="19" t="s">
        <v>96</v>
      </c>
      <c r="B51" s="20" t="s">
        <v>30</v>
      </c>
      <c r="C51" s="20" t="s">
        <v>97</v>
      </c>
      <c r="D51" s="21">
        <f>D52</f>
        <v>2218624</v>
      </c>
      <c r="E51" s="21">
        <f>E52</f>
        <v>2218624</v>
      </c>
      <c r="F51" s="24">
        <f t="shared" si="1"/>
        <v>0</v>
      </c>
    </row>
    <row r="52" spans="1:6" ht="15">
      <c r="A52" s="22" t="s">
        <v>1</v>
      </c>
      <c r="B52" s="23" t="s">
        <v>30</v>
      </c>
      <c r="C52" s="23" t="s">
        <v>98</v>
      </c>
      <c r="D52" s="24">
        <v>2218624</v>
      </c>
      <c r="E52" s="24">
        <v>2218624</v>
      </c>
      <c r="F52" s="24">
        <f t="shared" si="1"/>
        <v>0</v>
      </c>
    </row>
    <row r="53" spans="1:6" ht="23.25">
      <c r="A53" s="19" t="s">
        <v>99</v>
      </c>
      <c r="B53" s="20" t="s">
        <v>30</v>
      </c>
      <c r="C53" s="20" t="s">
        <v>100</v>
      </c>
      <c r="D53" s="21">
        <f>D54+D57</f>
        <v>32302</v>
      </c>
      <c r="E53" s="21">
        <f>E54+E57</f>
        <v>32115</v>
      </c>
      <c r="F53" s="21">
        <f>F54+F57</f>
        <v>187</v>
      </c>
    </row>
    <row r="54" spans="1:6" ht="45.75">
      <c r="A54" s="19" t="s">
        <v>101</v>
      </c>
      <c r="B54" s="20" t="s">
        <v>30</v>
      </c>
      <c r="C54" s="20" t="s">
        <v>102</v>
      </c>
      <c r="D54" s="21">
        <f>D55</f>
        <v>187</v>
      </c>
      <c r="E54" s="26">
        <f>E55</f>
        <v>0</v>
      </c>
      <c r="F54" s="24">
        <f t="shared" si="1"/>
        <v>187</v>
      </c>
    </row>
    <row r="55" spans="1:6" ht="45.75">
      <c r="A55" s="19" t="s">
        <v>103</v>
      </c>
      <c r="B55" s="20" t="s">
        <v>30</v>
      </c>
      <c r="C55" s="20" t="s">
        <v>104</v>
      </c>
      <c r="D55" s="21">
        <f>D56</f>
        <v>187</v>
      </c>
      <c r="E55" s="26">
        <f>E56</f>
        <v>0</v>
      </c>
      <c r="F55" s="24">
        <f t="shared" si="1"/>
        <v>187</v>
      </c>
    </row>
    <row r="56" spans="1:6" ht="15">
      <c r="A56" s="22" t="s">
        <v>1</v>
      </c>
      <c r="B56" s="23" t="s">
        <v>30</v>
      </c>
      <c r="C56" s="23" t="s">
        <v>105</v>
      </c>
      <c r="D56" s="24">
        <v>187</v>
      </c>
      <c r="E56" s="25">
        <v>0</v>
      </c>
      <c r="F56" s="24">
        <f t="shared" si="1"/>
        <v>187</v>
      </c>
    </row>
    <row r="57" spans="1:6" ht="57">
      <c r="A57" s="19" t="s">
        <v>106</v>
      </c>
      <c r="B57" s="20" t="s">
        <v>30</v>
      </c>
      <c r="C57" s="20" t="s">
        <v>107</v>
      </c>
      <c r="D57" s="21">
        <f>D58</f>
        <v>32115</v>
      </c>
      <c r="E57" s="21">
        <f>E58</f>
        <v>32115</v>
      </c>
      <c r="F57" s="21">
        <f>F58</f>
        <v>0</v>
      </c>
    </row>
    <row r="58" spans="1:6" ht="57">
      <c r="A58" s="19" t="s">
        <v>108</v>
      </c>
      <c r="B58" s="20" t="s">
        <v>30</v>
      </c>
      <c r="C58" s="20" t="s">
        <v>109</v>
      </c>
      <c r="D58" s="21">
        <f>D59</f>
        <v>32115</v>
      </c>
      <c r="E58" s="26">
        <f>E59</f>
        <v>32115</v>
      </c>
      <c r="F58" s="24">
        <f t="shared" si="1"/>
        <v>0</v>
      </c>
    </row>
    <row r="59" spans="1:6" ht="15">
      <c r="A59" s="22" t="s">
        <v>1</v>
      </c>
      <c r="B59" s="23" t="s">
        <v>30</v>
      </c>
      <c r="C59" s="23" t="s">
        <v>110</v>
      </c>
      <c r="D59" s="24">
        <v>32115</v>
      </c>
      <c r="E59" s="25">
        <v>32115</v>
      </c>
      <c r="F59" s="24">
        <f>D59-E59</f>
        <v>0</v>
      </c>
    </row>
    <row r="60" spans="1:6" ht="15">
      <c r="A60" s="19" t="s">
        <v>111</v>
      </c>
      <c r="B60" s="20" t="s">
        <v>30</v>
      </c>
      <c r="C60" s="20" t="s">
        <v>112</v>
      </c>
      <c r="D60" s="21">
        <f aca="true" t="shared" si="5" ref="D60:F62">D61</f>
        <v>132886</v>
      </c>
      <c r="E60" s="21">
        <f t="shared" si="5"/>
        <v>132886</v>
      </c>
      <c r="F60" s="21">
        <f t="shared" si="5"/>
        <v>0</v>
      </c>
    </row>
    <row r="61" spans="1:6" ht="34.5">
      <c r="A61" s="19" t="s">
        <v>113</v>
      </c>
      <c r="B61" s="20" t="s">
        <v>30</v>
      </c>
      <c r="C61" s="20" t="s">
        <v>114</v>
      </c>
      <c r="D61" s="21">
        <f t="shared" si="5"/>
        <v>132886</v>
      </c>
      <c r="E61" s="21">
        <f t="shared" si="5"/>
        <v>132886</v>
      </c>
      <c r="F61" s="21">
        <f t="shared" si="5"/>
        <v>0</v>
      </c>
    </row>
    <row r="62" spans="1:6" ht="34.5">
      <c r="A62" s="19" t="s">
        <v>115</v>
      </c>
      <c r="B62" s="20" t="s">
        <v>30</v>
      </c>
      <c r="C62" s="20" t="s">
        <v>116</v>
      </c>
      <c r="D62" s="21">
        <f t="shared" si="5"/>
        <v>132886</v>
      </c>
      <c r="E62" s="21">
        <f>E63</f>
        <v>132886</v>
      </c>
      <c r="F62" s="21">
        <f t="shared" si="5"/>
        <v>0</v>
      </c>
    </row>
    <row r="63" spans="1:6" ht="15">
      <c r="A63" s="27" t="s">
        <v>1</v>
      </c>
      <c r="B63" s="23" t="s">
        <v>30</v>
      </c>
      <c r="C63" s="23" t="s">
        <v>117</v>
      </c>
      <c r="D63" s="24">
        <v>132886</v>
      </c>
      <c r="E63" s="21">
        <v>132886</v>
      </c>
      <c r="F63" s="24">
        <f>D63-E63</f>
        <v>0</v>
      </c>
    </row>
  </sheetData>
  <sheetProtection/>
  <mergeCells count="6">
    <mergeCell ref="A11:F11"/>
    <mergeCell ref="A2:F2"/>
    <mergeCell ref="A5:D5"/>
    <mergeCell ref="B7:D7"/>
    <mergeCell ref="A8:B8"/>
    <mergeCell ref="C8:D8"/>
  </mergeCells>
  <printOptions/>
  <pageMargins left="0.393700787401575" right="0.393700787401575" top="0.393700787401575" bottom="0.393700787401575" header="0.393700787401575" footer="0.393700787401575"/>
  <pageSetup fitToHeight="0" fitToWidth="1" horizontalDpi="300" verticalDpi="3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21"/>
  <sheetViews>
    <sheetView showGridLines="0" zoomScalePageLayoutView="0" workbookViewId="0" topLeftCell="A1">
      <pane ySplit="2" topLeftCell="BM115" activePane="bottomLeft" state="frozen"/>
      <selection pane="topLeft" activeCell="A1" sqref="A1"/>
      <selection pane="bottomLeft" activeCell="M7" sqref="M7"/>
    </sheetView>
  </sheetViews>
  <sheetFormatPr defaultColWidth="9.140625" defaultRowHeight="15"/>
  <cols>
    <col min="1" max="1" width="16.8515625" style="0" customWidth="1"/>
    <col min="2" max="2" width="10.8515625" style="0" customWidth="1"/>
    <col min="3" max="3" width="5.57421875" style="0" customWidth="1"/>
    <col min="4" max="4" width="0.42578125" style="0" customWidth="1"/>
    <col min="5" max="5" width="16.8515625" style="0" customWidth="1"/>
    <col min="6" max="6" width="5.421875" style="0" customWidth="1"/>
    <col min="7" max="7" width="11.421875" style="0" customWidth="1"/>
    <col min="8" max="8" width="3.421875" style="0" customWidth="1"/>
    <col min="9" max="9" width="13.28125" style="29" customWidth="1"/>
    <col min="10" max="10" width="1.57421875" style="0" customWidth="1"/>
    <col min="11" max="11" width="15.140625" style="0" customWidth="1"/>
    <col min="12" max="12" width="0.13671875" style="0" customWidth="1"/>
  </cols>
  <sheetData>
    <row r="1" ht="2.25" customHeight="1"/>
    <row r="2" spans="1:11" ht="11.25" customHeight="1">
      <c r="A2" s="79" t="s">
        <v>118</v>
      </c>
      <c r="B2" s="48"/>
      <c r="C2" s="48"/>
      <c r="D2" s="48"/>
      <c r="E2" s="48"/>
      <c r="F2" s="48"/>
      <c r="G2" s="48"/>
      <c r="H2" s="48"/>
      <c r="I2" s="48"/>
      <c r="J2" s="48"/>
      <c r="K2" s="48"/>
    </row>
    <row r="3" spans="1:12" ht="14.25" customHeight="1">
      <c r="A3" s="49" t="s">
        <v>119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</row>
    <row r="4" ht="2.25" customHeight="1"/>
    <row r="5" spans="1:12" ht="33.75">
      <c r="A5" s="80" t="s">
        <v>17</v>
      </c>
      <c r="B5" s="31"/>
      <c r="C5" s="28" t="s">
        <v>18</v>
      </c>
      <c r="D5" s="30" t="s">
        <v>120</v>
      </c>
      <c r="E5" s="81"/>
      <c r="F5" s="31"/>
      <c r="G5" s="30" t="s">
        <v>20</v>
      </c>
      <c r="H5" s="31"/>
      <c r="I5" s="30" t="s">
        <v>21</v>
      </c>
      <c r="J5" s="31"/>
      <c r="K5" s="32" t="s">
        <v>22</v>
      </c>
      <c r="L5" s="33"/>
    </row>
    <row r="6" spans="1:12" ht="15">
      <c r="A6" s="34" t="s">
        <v>23</v>
      </c>
      <c r="B6" s="35"/>
      <c r="C6" s="11" t="s">
        <v>24</v>
      </c>
      <c r="D6" s="36" t="s">
        <v>25</v>
      </c>
      <c r="E6" s="74"/>
      <c r="F6" s="35"/>
      <c r="G6" s="36" t="s">
        <v>26</v>
      </c>
      <c r="H6" s="35"/>
      <c r="I6" s="36" t="s">
        <v>27</v>
      </c>
      <c r="J6" s="35"/>
      <c r="K6" s="75" t="s">
        <v>28</v>
      </c>
      <c r="L6" s="76"/>
    </row>
    <row r="7" spans="1:12" ht="26.25" customHeight="1">
      <c r="A7" s="57" t="s">
        <v>121</v>
      </c>
      <c r="B7" s="56"/>
      <c r="C7" s="20" t="s">
        <v>122</v>
      </c>
      <c r="D7" s="58" t="s">
        <v>31</v>
      </c>
      <c r="E7" s="59"/>
      <c r="F7" s="56"/>
      <c r="G7" s="55">
        <f>G8</f>
        <v>2478498.1</v>
      </c>
      <c r="H7" s="56"/>
      <c r="I7" s="55">
        <f>I8</f>
        <v>2456827.14</v>
      </c>
      <c r="J7" s="56"/>
      <c r="K7" s="55">
        <f>K8</f>
        <v>21670.959999999963</v>
      </c>
      <c r="L7" s="56"/>
    </row>
    <row r="8" spans="1:12" ht="13.5" customHeight="1">
      <c r="A8" s="57" t="s">
        <v>123</v>
      </c>
      <c r="B8" s="56"/>
      <c r="C8" s="20" t="s">
        <v>122</v>
      </c>
      <c r="D8" s="58" t="s">
        <v>124</v>
      </c>
      <c r="E8" s="59"/>
      <c r="F8" s="56"/>
      <c r="G8" s="55">
        <f>G9+G45+G55+G74+G90+G98</f>
        <v>2478498.1</v>
      </c>
      <c r="H8" s="56"/>
      <c r="I8" s="55">
        <f>I9+I45+I55+I74+I90+I98</f>
        <v>2456827.14</v>
      </c>
      <c r="J8" s="56"/>
      <c r="K8" s="55">
        <f aca="true" t="shared" si="0" ref="K8:K14">G8-I8</f>
        <v>21670.959999999963</v>
      </c>
      <c r="L8" s="56"/>
    </row>
    <row r="9" spans="1:12" ht="12.75" customHeight="1">
      <c r="A9" s="57" t="s">
        <v>125</v>
      </c>
      <c r="B9" s="56"/>
      <c r="C9" s="20" t="s">
        <v>122</v>
      </c>
      <c r="D9" s="58" t="s">
        <v>126</v>
      </c>
      <c r="E9" s="59"/>
      <c r="F9" s="56"/>
      <c r="G9" s="55">
        <f>G10+G17+G36+G40</f>
        <v>1939342.52</v>
      </c>
      <c r="H9" s="56"/>
      <c r="I9" s="55">
        <f>I10+I17+I37+I41</f>
        <v>1938155.52</v>
      </c>
      <c r="J9" s="56"/>
      <c r="K9" s="55">
        <f t="shared" si="0"/>
        <v>1187</v>
      </c>
      <c r="L9" s="56"/>
    </row>
    <row r="10" spans="1:12" ht="51" customHeight="1">
      <c r="A10" s="57" t="s">
        <v>127</v>
      </c>
      <c r="B10" s="56"/>
      <c r="C10" s="20" t="s">
        <v>122</v>
      </c>
      <c r="D10" s="58" t="s">
        <v>128</v>
      </c>
      <c r="E10" s="59"/>
      <c r="F10" s="56"/>
      <c r="G10" s="55">
        <f>G11</f>
        <v>584212.61</v>
      </c>
      <c r="H10" s="56"/>
      <c r="I10" s="55">
        <f>I11</f>
        <v>584212.61</v>
      </c>
      <c r="J10" s="56"/>
      <c r="K10" s="55">
        <f t="shared" si="0"/>
        <v>0</v>
      </c>
      <c r="L10" s="56"/>
    </row>
    <row r="11" spans="1:12" ht="12" customHeight="1">
      <c r="A11" s="57" t="s">
        <v>294</v>
      </c>
      <c r="B11" s="56"/>
      <c r="C11" s="20" t="s">
        <v>122</v>
      </c>
      <c r="D11" s="58" t="s">
        <v>129</v>
      </c>
      <c r="E11" s="59"/>
      <c r="F11" s="56"/>
      <c r="G11" s="55">
        <f>G12</f>
        <v>584212.61</v>
      </c>
      <c r="H11" s="56"/>
      <c r="I11" s="55">
        <f>I12</f>
        <v>584212.61</v>
      </c>
      <c r="J11" s="56"/>
      <c r="K11" s="55">
        <f t="shared" si="0"/>
        <v>0</v>
      </c>
      <c r="L11" s="56"/>
    </row>
    <row r="12" spans="1:12" ht="85.5" customHeight="1">
      <c r="A12" s="57" t="s">
        <v>130</v>
      </c>
      <c r="B12" s="56"/>
      <c r="C12" s="20" t="s">
        <v>122</v>
      </c>
      <c r="D12" s="58" t="s">
        <v>131</v>
      </c>
      <c r="E12" s="59"/>
      <c r="F12" s="56"/>
      <c r="G12" s="55">
        <f>G13</f>
        <v>584212.61</v>
      </c>
      <c r="H12" s="56"/>
      <c r="I12" s="55">
        <f>I13</f>
        <v>584212.61</v>
      </c>
      <c r="J12" s="56"/>
      <c r="K12" s="55">
        <f>G12-I12</f>
        <v>0</v>
      </c>
      <c r="L12" s="56"/>
    </row>
    <row r="13" spans="1:12" ht="84.75" customHeight="1">
      <c r="A13" s="62" t="s">
        <v>132</v>
      </c>
      <c r="B13" s="56"/>
      <c r="C13" s="20" t="s">
        <v>122</v>
      </c>
      <c r="D13" s="58" t="s">
        <v>133</v>
      </c>
      <c r="E13" s="59"/>
      <c r="F13" s="56"/>
      <c r="G13" s="55">
        <f>G14</f>
        <v>584212.61</v>
      </c>
      <c r="H13" s="56"/>
      <c r="I13" s="55">
        <f>Лист2!I14</f>
        <v>584212.61</v>
      </c>
      <c r="J13" s="56"/>
      <c r="K13" s="55">
        <f t="shared" si="0"/>
        <v>0</v>
      </c>
      <c r="L13" s="56"/>
    </row>
    <row r="14" spans="1:12" ht="39.75" customHeight="1">
      <c r="A14" s="62" t="s">
        <v>134</v>
      </c>
      <c r="B14" s="56"/>
      <c r="C14" s="20" t="s">
        <v>122</v>
      </c>
      <c r="D14" s="58" t="s">
        <v>135</v>
      </c>
      <c r="E14" s="59"/>
      <c r="F14" s="56"/>
      <c r="G14" s="55">
        <f>G15+G16</f>
        <v>584212.61</v>
      </c>
      <c r="H14" s="56"/>
      <c r="I14" s="55">
        <f>I15+I16</f>
        <v>584212.61</v>
      </c>
      <c r="J14" s="56"/>
      <c r="K14" s="55">
        <f t="shared" si="0"/>
        <v>0</v>
      </c>
      <c r="L14" s="56"/>
    </row>
    <row r="15" spans="1:12" ht="12" customHeight="1">
      <c r="A15" s="57" t="s">
        <v>136</v>
      </c>
      <c r="B15" s="56"/>
      <c r="C15" s="20" t="s">
        <v>122</v>
      </c>
      <c r="D15" s="58" t="s">
        <v>137</v>
      </c>
      <c r="E15" s="59"/>
      <c r="F15" s="56"/>
      <c r="G15" s="55">
        <v>448704</v>
      </c>
      <c r="H15" s="56"/>
      <c r="I15" s="55">
        <v>448704</v>
      </c>
      <c r="J15" s="56"/>
      <c r="K15" s="55">
        <f aca="true" t="shared" si="1" ref="K15:K26">G15-I15</f>
        <v>0</v>
      </c>
      <c r="L15" s="56"/>
    </row>
    <row r="16" spans="1:12" ht="75.75" customHeight="1">
      <c r="A16" s="57" t="s">
        <v>138</v>
      </c>
      <c r="B16" s="56"/>
      <c r="C16" s="20" t="s">
        <v>122</v>
      </c>
      <c r="D16" s="58" t="s">
        <v>139</v>
      </c>
      <c r="E16" s="59"/>
      <c r="F16" s="56"/>
      <c r="G16" s="55">
        <v>135508.61</v>
      </c>
      <c r="H16" s="56"/>
      <c r="I16" s="63">
        <v>135508.61</v>
      </c>
      <c r="J16" s="56"/>
      <c r="K16" s="55">
        <f t="shared" si="1"/>
        <v>0</v>
      </c>
      <c r="L16" s="56"/>
    </row>
    <row r="17" spans="1:12" ht="67.5" customHeight="1">
      <c r="A17" s="57" t="s">
        <v>140</v>
      </c>
      <c r="B17" s="56"/>
      <c r="C17" s="20" t="s">
        <v>122</v>
      </c>
      <c r="D17" s="58" t="s">
        <v>141</v>
      </c>
      <c r="E17" s="59"/>
      <c r="F17" s="56"/>
      <c r="G17" s="55">
        <f>G18</f>
        <v>1353942.9100000001</v>
      </c>
      <c r="H17" s="56"/>
      <c r="I17" s="55">
        <f>I18</f>
        <v>1353942.91</v>
      </c>
      <c r="J17" s="56"/>
      <c r="K17" s="55">
        <f t="shared" si="1"/>
        <v>0</v>
      </c>
      <c r="L17" s="56"/>
    </row>
    <row r="18" spans="1:12" ht="30.75" customHeight="1">
      <c r="A18" s="57" t="s">
        <v>301</v>
      </c>
      <c r="B18" s="56"/>
      <c r="C18" s="20" t="s">
        <v>122</v>
      </c>
      <c r="D18" s="68" t="s">
        <v>300</v>
      </c>
      <c r="E18" s="69"/>
      <c r="F18" s="70"/>
      <c r="G18" s="55">
        <f>G19</f>
        <v>1353942.9100000001</v>
      </c>
      <c r="H18" s="56"/>
      <c r="I18" s="55">
        <f>I19</f>
        <v>1353942.91</v>
      </c>
      <c r="J18" s="56"/>
      <c r="K18" s="55">
        <f t="shared" si="1"/>
        <v>0</v>
      </c>
      <c r="L18" s="56"/>
    </row>
    <row r="19" spans="1:12" ht="30.75" customHeight="1">
      <c r="A19" s="57" t="s">
        <v>303</v>
      </c>
      <c r="B19" s="56"/>
      <c r="C19" s="20" t="s">
        <v>122</v>
      </c>
      <c r="D19" s="68" t="s">
        <v>302</v>
      </c>
      <c r="E19" s="69"/>
      <c r="F19" s="70"/>
      <c r="G19" s="55">
        <f>G20+G25</f>
        <v>1353942.9100000001</v>
      </c>
      <c r="H19" s="56"/>
      <c r="I19" s="55">
        <v>1353942.91</v>
      </c>
      <c r="J19" s="56"/>
      <c r="K19" s="55">
        <f t="shared" si="1"/>
        <v>0</v>
      </c>
      <c r="L19" s="56"/>
    </row>
    <row r="20" spans="1:12" ht="105.75" customHeight="1">
      <c r="A20" s="57" t="s">
        <v>317</v>
      </c>
      <c r="B20" s="56"/>
      <c r="C20" s="20" t="s">
        <v>122</v>
      </c>
      <c r="D20" s="58" t="s">
        <v>318</v>
      </c>
      <c r="E20" s="59"/>
      <c r="F20" s="56"/>
      <c r="G20" s="55">
        <f>G21</f>
        <v>49211</v>
      </c>
      <c r="H20" s="56"/>
      <c r="I20" s="55">
        <f>I21</f>
        <v>49211</v>
      </c>
      <c r="J20" s="56"/>
      <c r="K20" s="55">
        <f t="shared" si="1"/>
        <v>0</v>
      </c>
      <c r="L20" s="56"/>
    </row>
    <row r="21" spans="1:12" ht="83.25" customHeight="1">
      <c r="A21" s="62" t="s">
        <v>132</v>
      </c>
      <c r="B21" s="56"/>
      <c r="C21" s="20" t="s">
        <v>122</v>
      </c>
      <c r="D21" s="58" t="s">
        <v>319</v>
      </c>
      <c r="E21" s="59"/>
      <c r="F21" s="56"/>
      <c r="G21" s="55">
        <f>G22</f>
        <v>49211</v>
      </c>
      <c r="H21" s="56"/>
      <c r="I21" s="55">
        <f>I22</f>
        <v>49211</v>
      </c>
      <c r="J21" s="56"/>
      <c r="K21" s="55">
        <f t="shared" si="1"/>
        <v>0</v>
      </c>
      <c r="L21" s="56"/>
    </row>
    <row r="22" spans="1:12" ht="37.5" customHeight="1">
      <c r="A22" s="62" t="s">
        <v>134</v>
      </c>
      <c r="B22" s="56"/>
      <c r="C22" s="20" t="s">
        <v>122</v>
      </c>
      <c r="D22" s="58" t="s">
        <v>320</v>
      </c>
      <c r="E22" s="59"/>
      <c r="F22" s="56"/>
      <c r="G22" s="55">
        <f>G23+G24</f>
        <v>49211</v>
      </c>
      <c r="H22" s="56"/>
      <c r="I22" s="55">
        <f>I23+I24</f>
        <v>49211</v>
      </c>
      <c r="J22" s="56"/>
      <c r="K22" s="55">
        <f t="shared" si="1"/>
        <v>0</v>
      </c>
      <c r="L22" s="56"/>
    </row>
    <row r="23" spans="1:12" ht="35.25" customHeight="1">
      <c r="A23" s="57" t="s">
        <v>136</v>
      </c>
      <c r="B23" s="56"/>
      <c r="C23" s="20" t="s">
        <v>122</v>
      </c>
      <c r="D23" s="58" t="s">
        <v>321</v>
      </c>
      <c r="E23" s="59"/>
      <c r="F23" s="56"/>
      <c r="G23" s="55">
        <v>37796.9</v>
      </c>
      <c r="H23" s="56"/>
      <c r="I23" s="60">
        <v>37796.9</v>
      </c>
      <c r="J23" s="61"/>
      <c r="K23" s="55">
        <f t="shared" si="1"/>
        <v>0</v>
      </c>
      <c r="L23" s="56"/>
    </row>
    <row r="24" spans="1:12" ht="69.75" customHeight="1">
      <c r="A24" s="57" t="s">
        <v>138</v>
      </c>
      <c r="B24" s="56"/>
      <c r="C24" s="20" t="s">
        <v>122</v>
      </c>
      <c r="D24" s="58" t="s">
        <v>322</v>
      </c>
      <c r="E24" s="59"/>
      <c r="F24" s="56"/>
      <c r="G24" s="55">
        <v>11414.1</v>
      </c>
      <c r="H24" s="56"/>
      <c r="I24" s="60">
        <v>11414.1</v>
      </c>
      <c r="J24" s="61"/>
      <c r="K24" s="55">
        <f t="shared" si="1"/>
        <v>0</v>
      </c>
      <c r="L24" s="56"/>
    </row>
    <row r="25" spans="1:12" ht="59.25" customHeight="1">
      <c r="A25" s="39" t="s">
        <v>142</v>
      </c>
      <c r="B25" s="40"/>
      <c r="C25" s="20" t="s">
        <v>122</v>
      </c>
      <c r="D25" s="41" t="s">
        <v>143</v>
      </c>
      <c r="E25" s="42"/>
      <c r="F25" s="43"/>
      <c r="G25" s="44">
        <f>G26+G30+G33</f>
        <v>1304731.9100000001</v>
      </c>
      <c r="H25" s="45"/>
      <c r="I25" s="44">
        <f>I26+I30+I33</f>
        <v>1304731.9100000001</v>
      </c>
      <c r="J25" s="45"/>
      <c r="K25" s="55">
        <f t="shared" si="1"/>
        <v>0</v>
      </c>
      <c r="L25" s="56"/>
    </row>
    <row r="26" spans="1:12" ht="87" customHeight="1">
      <c r="A26" s="62" t="s">
        <v>132</v>
      </c>
      <c r="B26" s="56"/>
      <c r="C26" s="20" t="s">
        <v>122</v>
      </c>
      <c r="D26" s="58" t="s">
        <v>144</v>
      </c>
      <c r="E26" s="59"/>
      <c r="F26" s="56"/>
      <c r="G26" s="55">
        <f>G27</f>
        <v>1063509.34</v>
      </c>
      <c r="H26" s="56"/>
      <c r="I26" s="55">
        <f>I27</f>
        <v>1063509.34</v>
      </c>
      <c r="J26" s="56"/>
      <c r="K26" s="55">
        <f t="shared" si="1"/>
        <v>0</v>
      </c>
      <c r="L26" s="56"/>
    </row>
    <row r="27" spans="1:12" ht="43.5" customHeight="1">
      <c r="A27" s="62" t="s">
        <v>134</v>
      </c>
      <c r="B27" s="56"/>
      <c r="C27" s="20" t="s">
        <v>122</v>
      </c>
      <c r="D27" s="58" t="s">
        <v>145</v>
      </c>
      <c r="E27" s="59"/>
      <c r="F27" s="56"/>
      <c r="G27" s="55">
        <f>G28+G29</f>
        <v>1063509.34</v>
      </c>
      <c r="H27" s="56"/>
      <c r="I27" s="55">
        <v>1063509.34</v>
      </c>
      <c r="J27" s="56"/>
      <c r="K27" s="55">
        <f aca="true" t="shared" si="2" ref="K27:K94">G27-I27</f>
        <v>0</v>
      </c>
      <c r="L27" s="56"/>
    </row>
    <row r="28" spans="1:12" ht="36" customHeight="1">
      <c r="A28" s="57" t="s">
        <v>136</v>
      </c>
      <c r="B28" s="56"/>
      <c r="C28" s="20" t="s">
        <v>122</v>
      </c>
      <c r="D28" s="58" t="s">
        <v>146</v>
      </c>
      <c r="E28" s="59"/>
      <c r="F28" s="56"/>
      <c r="G28" s="55">
        <v>816776.91</v>
      </c>
      <c r="H28" s="56"/>
      <c r="I28" s="55">
        <v>816776.91</v>
      </c>
      <c r="J28" s="56"/>
      <c r="K28" s="55">
        <f t="shared" si="2"/>
        <v>0</v>
      </c>
      <c r="L28" s="56"/>
    </row>
    <row r="29" spans="1:12" ht="69" customHeight="1">
      <c r="A29" s="57" t="s">
        <v>138</v>
      </c>
      <c r="B29" s="56"/>
      <c r="C29" s="20" t="s">
        <v>122</v>
      </c>
      <c r="D29" s="58" t="s">
        <v>147</v>
      </c>
      <c r="E29" s="59"/>
      <c r="F29" s="56"/>
      <c r="G29" s="55">
        <v>246732.43</v>
      </c>
      <c r="H29" s="56"/>
      <c r="I29" s="63">
        <v>246732.43</v>
      </c>
      <c r="J29" s="56"/>
      <c r="K29" s="55">
        <f t="shared" si="2"/>
        <v>0</v>
      </c>
      <c r="L29" s="56"/>
    </row>
    <row r="30" spans="1:12" ht="37.5" customHeight="1">
      <c r="A30" s="62" t="s">
        <v>148</v>
      </c>
      <c r="B30" s="56"/>
      <c r="C30" s="20" t="s">
        <v>122</v>
      </c>
      <c r="D30" s="58" t="s">
        <v>149</v>
      </c>
      <c r="E30" s="59"/>
      <c r="F30" s="56"/>
      <c r="G30" s="55">
        <f>G31</f>
        <v>237904.36</v>
      </c>
      <c r="H30" s="56"/>
      <c r="I30" s="55">
        <f>I31</f>
        <v>237904.36</v>
      </c>
      <c r="J30" s="56"/>
      <c r="K30" s="55">
        <f t="shared" si="2"/>
        <v>0</v>
      </c>
      <c r="L30" s="56"/>
    </row>
    <row r="31" spans="1:12" ht="45.75" customHeight="1">
      <c r="A31" s="62" t="s">
        <v>150</v>
      </c>
      <c r="B31" s="56"/>
      <c r="C31" s="20" t="s">
        <v>122</v>
      </c>
      <c r="D31" s="58" t="s">
        <v>151</v>
      </c>
      <c r="E31" s="59"/>
      <c r="F31" s="56"/>
      <c r="G31" s="55">
        <f>G32</f>
        <v>237904.36</v>
      </c>
      <c r="H31" s="56"/>
      <c r="I31" s="55">
        <f>I32</f>
        <v>237904.36</v>
      </c>
      <c r="J31" s="56"/>
      <c r="K31" s="55">
        <f t="shared" si="2"/>
        <v>0</v>
      </c>
      <c r="L31" s="56"/>
    </row>
    <row r="32" spans="1:12" ht="55.5" customHeight="1">
      <c r="A32" s="57" t="s">
        <v>152</v>
      </c>
      <c r="B32" s="56"/>
      <c r="C32" s="20" t="s">
        <v>122</v>
      </c>
      <c r="D32" s="58" t="s">
        <v>153</v>
      </c>
      <c r="E32" s="59"/>
      <c r="F32" s="56"/>
      <c r="G32" s="55">
        <v>237904.36</v>
      </c>
      <c r="H32" s="56"/>
      <c r="I32" s="64">
        <v>237904.36</v>
      </c>
      <c r="J32" s="65"/>
      <c r="K32" s="55">
        <f t="shared" si="2"/>
        <v>0</v>
      </c>
      <c r="L32" s="56"/>
    </row>
    <row r="33" spans="1:12" ht="14.25" customHeight="1">
      <c r="A33" s="62" t="s">
        <v>154</v>
      </c>
      <c r="B33" s="56"/>
      <c r="C33" s="20" t="s">
        <v>122</v>
      </c>
      <c r="D33" s="58" t="s">
        <v>155</v>
      </c>
      <c r="E33" s="59"/>
      <c r="F33" s="56"/>
      <c r="G33" s="55">
        <f>G34</f>
        <v>3318.21</v>
      </c>
      <c r="H33" s="56"/>
      <c r="I33" s="64">
        <f>I34</f>
        <v>3318.21</v>
      </c>
      <c r="J33" s="65"/>
      <c r="K33" s="55">
        <f t="shared" si="2"/>
        <v>0</v>
      </c>
      <c r="L33" s="56"/>
    </row>
    <row r="34" spans="1:12" ht="30.75" customHeight="1">
      <c r="A34" s="62" t="s">
        <v>156</v>
      </c>
      <c r="B34" s="56"/>
      <c r="C34" s="20" t="s">
        <v>122</v>
      </c>
      <c r="D34" s="58" t="s">
        <v>157</v>
      </c>
      <c r="E34" s="59"/>
      <c r="F34" s="56"/>
      <c r="G34" s="55">
        <f>G35</f>
        <v>3318.21</v>
      </c>
      <c r="H34" s="56"/>
      <c r="I34" s="64">
        <f>I35</f>
        <v>3318.21</v>
      </c>
      <c r="J34" s="65"/>
      <c r="K34" s="55">
        <f t="shared" si="2"/>
        <v>0</v>
      </c>
      <c r="L34" s="56"/>
    </row>
    <row r="35" spans="1:12" ht="12" customHeight="1">
      <c r="A35" s="57" t="s">
        <v>158</v>
      </c>
      <c r="B35" s="56"/>
      <c r="C35" s="20" t="s">
        <v>122</v>
      </c>
      <c r="D35" s="58" t="s">
        <v>159</v>
      </c>
      <c r="E35" s="59"/>
      <c r="F35" s="56"/>
      <c r="G35" s="55">
        <v>3318.21</v>
      </c>
      <c r="H35" s="56"/>
      <c r="I35" s="64">
        <v>3318.21</v>
      </c>
      <c r="J35" s="65"/>
      <c r="K35" s="55">
        <f t="shared" si="2"/>
        <v>0</v>
      </c>
      <c r="L35" s="56"/>
    </row>
    <row r="36" spans="1:12" ht="12.75" customHeight="1">
      <c r="A36" s="57" t="s">
        <v>160</v>
      </c>
      <c r="B36" s="56"/>
      <c r="C36" s="20" t="s">
        <v>122</v>
      </c>
      <c r="D36" s="58" t="s">
        <v>161</v>
      </c>
      <c r="E36" s="59"/>
      <c r="F36" s="56"/>
      <c r="G36" s="55">
        <v>1000</v>
      </c>
      <c r="H36" s="56"/>
      <c r="I36" s="63">
        <f>I37</f>
        <v>0</v>
      </c>
      <c r="J36" s="56"/>
      <c r="K36" s="55">
        <f t="shared" si="2"/>
        <v>1000</v>
      </c>
      <c r="L36" s="56"/>
    </row>
    <row r="37" spans="1:12" ht="71.25" customHeight="1">
      <c r="A37" s="57" t="s">
        <v>295</v>
      </c>
      <c r="B37" s="56"/>
      <c r="C37" s="20" t="s">
        <v>122</v>
      </c>
      <c r="D37" s="58" t="s">
        <v>162</v>
      </c>
      <c r="E37" s="59"/>
      <c r="F37" s="56"/>
      <c r="G37" s="55">
        <v>1000</v>
      </c>
      <c r="H37" s="56"/>
      <c r="I37" s="63">
        <f>I38</f>
        <v>0</v>
      </c>
      <c r="J37" s="56"/>
      <c r="K37" s="55">
        <f t="shared" si="2"/>
        <v>1000</v>
      </c>
      <c r="L37" s="56"/>
    </row>
    <row r="38" spans="1:12" ht="12" customHeight="1">
      <c r="A38" s="62" t="s">
        <v>154</v>
      </c>
      <c r="B38" s="56"/>
      <c r="C38" s="20" t="s">
        <v>122</v>
      </c>
      <c r="D38" s="58" t="s">
        <v>163</v>
      </c>
      <c r="E38" s="59"/>
      <c r="F38" s="56"/>
      <c r="G38" s="55">
        <v>1000</v>
      </c>
      <c r="H38" s="56"/>
      <c r="I38" s="63">
        <f>I39</f>
        <v>0</v>
      </c>
      <c r="J38" s="56"/>
      <c r="K38" s="55">
        <f t="shared" si="2"/>
        <v>1000</v>
      </c>
      <c r="L38" s="56"/>
    </row>
    <row r="39" spans="1:12" ht="15" customHeight="1">
      <c r="A39" s="62" t="s">
        <v>164</v>
      </c>
      <c r="B39" s="56"/>
      <c r="C39" s="20" t="s">
        <v>122</v>
      </c>
      <c r="D39" s="58" t="s">
        <v>165</v>
      </c>
      <c r="E39" s="59"/>
      <c r="F39" s="56"/>
      <c r="G39" s="55">
        <v>1000</v>
      </c>
      <c r="H39" s="56"/>
      <c r="I39" s="63">
        <v>0</v>
      </c>
      <c r="J39" s="56"/>
      <c r="K39" s="55">
        <f t="shared" si="2"/>
        <v>1000</v>
      </c>
      <c r="L39" s="56"/>
    </row>
    <row r="40" spans="1:12" ht="24.75" customHeight="1">
      <c r="A40" s="57" t="s">
        <v>166</v>
      </c>
      <c r="B40" s="56"/>
      <c r="C40" s="20" t="s">
        <v>122</v>
      </c>
      <c r="D40" s="58" t="s">
        <v>167</v>
      </c>
      <c r="E40" s="59"/>
      <c r="F40" s="56"/>
      <c r="G40" s="55">
        <v>187</v>
      </c>
      <c r="H40" s="56"/>
      <c r="I40" s="63">
        <f>I41</f>
        <v>0</v>
      </c>
      <c r="J40" s="56"/>
      <c r="K40" s="55">
        <f t="shared" si="2"/>
        <v>187</v>
      </c>
      <c r="L40" s="56"/>
    </row>
    <row r="41" spans="1:12" ht="95.25" customHeight="1">
      <c r="A41" s="57" t="s">
        <v>296</v>
      </c>
      <c r="B41" s="56"/>
      <c r="C41" s="20" t="s">
        <v>122</v>
      </c>
      <c r="D41" s="58" t="s">
        <v>168</v>
      </c>
      <c r="E41" s="59"/>
      <c r="F41" s="56"/>
      <c r="G41" s="55">
        <v>187</v>
      </c>
      <c r="H41" s="56"/>
      <c r="I41" s="63">
        <f>I42</f>
        <v>0</v>
      </c>
      <c r="J41" s="56"/>
      <c r="K41" s="55">
        <f t="shared" si="2"/>
        <v>187</v>
      </c>
      <c r="L41" s="56"/>
    </row>
    <row r="42" spans="1:12" ht="34.5" customHeight="1">
      <c r="A42" s="62" t="s">
        <v>148</v>
      </c>
      <c r="B42" s="56"/>
      <c r="C42" s="20" t="s">
        <v>122</v>
      </c>
      <c r="D42" s="58" t="s">
        <v>169</v>
      </c>
      <c r="E42" s="59"/>
      <c r="F42" s="56"/>
      <c r="G42" s="55">
        <v>187</v>
      </c>
      <c r="H42" s="56"/>
      <c r="I42" s="63">
        <f>I43</f>
        <v>0</v>
      </c>
      <c r="J42" s="56"/>
      <c r="K42" s="55">
        <f t="shared" si="2"/>
        <v>187</v>
      </c>
      <c r="L42" s="56"/>
    </row>
    <row r="43" spans="1:12" ht="54" customHeight="1">
      <c r="A43" s="62" t="s">
        <v>150</v>
      </c>
      <c r="B43" s="56"/>
      <c r="C43" s="20" t="s">
        <v>122</v>
      </c>
      <c r="D43" s="58" t="s">
        <v>170</v>
      </c>
      <c r="E43" s="59"/>
      <c r="F43" s="56"/>
      <c r="G43" s="55">
        <v>187</v>
      </c>
      <c r="H43" s="56"/>
      <c r="I43" s="63">
        <v>0</v>
      </c>
      <c r="J43" s="56"/>
      <c r="K43" s="55">
        <f>G43-I43</f>
        <v>187</v>
      </c>
      <c r="L43" s="56"/>
    </row>
    <row r="44" spans="1:12" ht="44.25" customHeight="1">
      <c r="A44" s="57" t="s">
        <v>152</v>
      </c>
      <c r="B44" s="56"/>
      <c r="C44" s="20" t="s">
        <v>122</v>
      </c>
      <c r="D44" s="58" t="s">
        <v>171</v>
      </c>
      <c r="E44" s="59"/>
      <c r="F44" s="56"/>
      <c r="G44" s="55">
        <v>187</v>
      </c>
      <c r="H44" s="56"/>
      <c r="I44" s="63">
        <v>0</v>
      </c>
      <c r="J44" s="56"/>
      <c r="K44" s="55">
        <f>G44-I44</f>
        <v>187</v>
      </c>
      <c r="L44" s="56"/>
    </row>
    <row r="45" spans="1:12" ht="12.75" customHeight="1">
      <c r="A45" s="57" t="s">
        <v>172</v>
      </c>
      <c r="B45" s="56"/>
      <c r="C45" s="20" t="s">
        <v>122</v>
      </c>
      <c r="D45" s="58" t="s">
        <v>173</v>
      </c>
      <c r="E45" s="59"/>
      <c r="F45" s="56"/>
      <c r="G45" s="55">
        <v>32115</v>
      </c>
      <c r="H45" s="56"/>
      <c r="I45" s="55">
        <f>I46</f>
        <v>32115</v>
      </c>
      <c r="J45" s="56"/>
      <c r="K45" s="55">
        <f aca="true" t="shared" si="3" ref="K45:K61">G45-I45</f>
        <v>0</v>
      </c>
      <c r="L45" s="56"/>
    </row>
    <row r="46" spans="1:12" ht="23.25" customHeight="1">
      <c r="A46" s="57" t="s">
        <v>174</v>
      </c>
      <c r="B46" s="56"/>
      <c r="C46" s="20" t="s">
        <v>122</v>
      </c>
      <c r="D46" s="58" t="s">
        <v>175</v>
      </c>
      <c r="E46" s="59"/>
      <c r="F46" s="56"/>
      <c r="G46" s="55">
        <v>32115</v>
      </c>
      <c r="H46" s="56"/>
      <c r="I46" s="55">
        <f>I47</f>
        <v>32115</v>
      </c>
      <c r="J46" s="56"/>
      <c r="K46" s="55">
        <f t="shared" si="3"/>
        <v>0</v>
      </c>
      <c r="L46" s="56"/>
    </row>
    <row r="47" spans="1:12" ht="78.75" customHeight="1">
      <c r="A47" s="57" t="s">
        <v>276</v>
      </c>
      <c r="B47" s="56"/>
      <c r="C47" s="20" t="s">
        <v>122</v>
      </c>
      <c r="D47" s="58" t="s">
        <v>176</v>
      </c>
      <c r="E47" s="59"/>
      <c r="F47" s="56"/>
      <c r="G47" s="55">
        <f>G48+G52</f>
        <v>32115</v>
      </c>
      <c r="H47" s="56"/>
      <c r="I47" s="55">
        <f>I48+I52</f>
        <v>32115</v>
      </c>
      <c r="J47" s="56"/>
      <c r="K47" s="55">
        <f t="shared" si="3"/>
        <v>0</v>
      </c>
      <c r="L47" s="56"/>
    </row>
    <row r="48" spans="1:12" ht="87.75" customHeight="1">
      <c r="A48" s="62" t="s">
        <v>132</v>
      </c>
      <c r="B48" s="56"/>
      <c r="C48" s="20" t="s">
        <v>122</v>
      </c>
      <c r="D48" s="58" t="s">
        <v>177</v>
      </c>
      <c r="E48" s="59"/>
      <c r="F48" s="56"/>
      <c r="G48" s="55">
        <f>G49</f>
        <v>21057.25</v>
      </c>
      <c r="H48" s="56"/>
      <c r="I48" s="55">
        <f>I49</f>
        <v>21057.25</v>
      </c>
      <c r="J48" s="56"/>
      <c r="K48" s="55">
        <f t="shared" si="3"/>
        <v>0</v>
      </c>
      <c r="L48" s="56"/>
    </row>
    <row r="49" spans="1:12" ht="37.5" customHeight="1">
      <c r="A49" s="62" t="s">
        <v>134</v>
      </c>
      <c r="B49" s="56"/>
      <c r="C49" s="20" t="s">
        <v>122</v>
      </c>
      <c r="D49" s="58" t="s">
        <v>178</v>
      </c>
      <c r="E49" s="59"/>
      <c r="F49" s="56"/>
      <c r="G49" s="55">
        <f>G50+G51</f>
        <v>21057.25</v>
      </c>
      <c r="H49" s="56"/>
      <c r="I49" s="55">
        <f>I50+I51</f>
        <v>21057.25</v>
      </c>
      <c r="J49" s="56"/>
      <c r="K49" s="55">
        <f t="shared" si="3"/>
        <v>0</v>
      </c>
      <c r="L49" s="56"/>
    </row>
    <row r="50" spans="1:12" ht="34.5" customHeight="1">
      <c r="A50" s="57" t="s">
        <v>136</v>
      </c>
      <c r="B50" s="56"/>
      <c r="C50" s="20" t="s">
        <v>122</v>
      </c>
      <c r="D50" s="58" t="s">
        <v>179</v>
      </c>
      <c r="E50" s="59"/>
      <c r="F50" s="56"/>
      <c r="G50" s="55">
        <v>16173</v>
      </c>
      <c r="H50" s="56"/>
      <c r="I50" s="55">
        <v>16173</v>
      </c>
      <c r="J50" s="56"/>
      <c r="K50" s="55">
        <f t="shared" si="3"/>
        <v>0</v>
      </c>
      <c r="L50" s="56"/>
    </row>
    <row r="51" spans="1:12" ht="69.75" customHeight="1">
      <c r="A51" s="57" t="s">
        <v>138</v>
      </c>
      <c r="B51" s="56"/>
      <c r="C51" s="20" t="s">
        <v>122</v>
      </c>
      <c r="D51" s="58" t="s">
        <v>180</v>
      </c>
      <c r="E51" s="59"/>
      <c r="F51" s="56"/>
      <c r="G51" s="55">
        <v>4884.25</v>
      </c>
      <c r="H51" s="56"/>
      <c r="I51" s="64">
        <v>4884.25</v>
      </c>
      <c r="J51" s="65"/>
      <c r="K51" s="55">
        <f t="shared" si="3"/>
        <v>0</v>
      </c>
      <c r="L51" s="56"/>
    </row>
    <row r="52" spans="1:12" ht="45" customHeight="1">
      <c r="A52" s="62" t="s">
        <v>148</v>
      </c>
      <c r="B52" s="56"/>
      <c r="C52" s="20" t="s">
        <v>122</v>
      </c>
      <c r="D52" s="58" t="s">
        <v>181</v>
      </c>
      <c r="E52" s="59"/>
      <c r="F52" s="56"/>
      <c r="G52" s="55">
        <f>G53</f>
        <v>11057.75</v>
      </c>
      <c r="H52" s="56"/>
      <c r="I52" s="64">
        <f>I53</f>
        <v>11057.75</v>
      </c>
      <c r="J52" s="65"/>
      <c r="K52" s="55">
        <f t="shared" si="3"/>
        <v>0</v>
      </c>
      <c r="L52" s="56"/>
    </row>
    <row r="53" spans="1:12" ht="63" customHeight="1">
      <c r="A53" s="62" t="s">
        <v>150</v>
      </c>
      <c r="B53" s="56"/>
      <c r="C53" s="20" t="s">
        <v>122</v>
      </c>
      <c r="D53" s="58" t="s">
        <v>182</v>
      </c>
      <c r="E53" s="59"/>
      <c r="F53" s="56"/>
      <c r="G53" s="55">
        <f>G54</f>
        <v>11057.75</v>
      </c>
      <c r="H53" s="56"/>
      <c r="I53" s="64">
        <f>I54</f>
        <v>11057.75</v>
      </c>
      <c r="J53" s="65"/>
      <c r="K53" s="55">
        <f t="shared" si="3"/>
        <v>0</v>
      </c>
      <c r="L53" s="56"/>
    </row>
    <row r="54" spans="1:12" ht="36.75" customHeight="1">
      <c r="A54" s="57" t="s">
        <v>152</v>
      </c>
      <c r="B54" s="56"/>
      <c r="C54" s="20" t="s">
        <v>122</v>
      </c>
      <c r="D54" s="58" t="s">
        <v>183</v>
      </c>
      <c r="E54" s="59"/>
      <c r="F54" s="56"/>
      <c r="G54" s="55">
        <v>11057.75</v>
      </c>
      <c r="H54" s="56"/>
      <c r="I54" s="64">
        <v>11057.75</v>
      </c>
      <c r="J54" s="65"/>
      <c r="K54" s="55">
        <f t="shared" si="3"/>
        <v>0</v>
      </c>
      <c r="L54" s="56"/>
    </row>
    <row r="55" spans="1:12" ht="22.5" customHeight="1">
      <c r="A55" s="57" t="s">
        <v>184</v>
      </c>
      <c r="B55" s="56"/>
      <c r="C55" s="20" t="s">
        <v>122</v>
      </c>
      <c r="D55" s="58" t="s">
        <v>185</v>
      </c>
      <c r="E55" s="59"/>
      <c r="F55" s="56"/>
      <c r="G55" s="55">
        <f>G56+G67</f>
        <v>9000</v>
      </c>
      <c r="H55" s="56"/>
      <c r="I55" s="66">
        <f>I56+I67</f>
        <v>9000</v>
      </c>
      <c r="J55" s="65"/>
      <c r="K55" s="55">
        <f t="shared" si="3"/>
        <v>0</v>
      </c>
      <c r="L55" s="56"/>
    </row>
    <row r="56" spans="1:12" ht="24" customHeight="1">
      <c r="A56" s="57" t="s">
        <v>186</v>
      </c>
      <c r="B56" s="56"/>
      <c r="C56" s="20" t="s">
        <v>122</v>
      </c>
      <c r="D56" s="58" t="s">
        <v>187</v>
      </c>
      <c r="E56" s="59"/>
      <c r="F56" s="56"/>
      <c r="G56" s="55">
        <f>G57</f>
        <v>1423</v>
      </c>
      <c r="H56" s="56"/>
      <c r="I56" s="64">
        <f>I57</f>
        <v>1423</v>
      </c>
      <c r="J56" s="65"/>
      <c r="K56" s="55">
        <f t="shared" si="3"/>
        <v>0</v>
      </c>
      <c r="L56" s="56"/>
    </row>
    <row r="57" spans="1:12" ht="79.5" customHeight="1">
      <c r="A57" s="57" t="s">
        <v>284</v>
      </c>
      <c r="B57" s="56"/>
      <c r="C57" s="20" t="s">
        <v>122</v>
      </c>
      <c r="D57" s="58" t="s">
        <v>188</v>
      </c>
      <c r="E57" s="59"/>
      <c r="F57" s="56"/>
      <c r="G57" s="55">
        <f>G58</f>
        <v>1423</v>
      </c>
      <c r="H57" s="56"/>
      <c r="I57" s="60">
        <f>I58</f>
        <v>1423</v>
      </c>
      <c r="J57" s="61"/>
      <c r="K57" s="55">
        <f t="shared" si="3"/>
        <v>0</v>
      </c>
      <c r="L57" s="56"/>
    </row>
    <row r="58" spans="1:12" ht="39.75" customHeight="1">
      <c r="A58" s="62" t="s">
        <v>285</v>
      </c>
      <c r="B58" s="56"/>
      <c r="C58" s="20" t="s">
        <v>122</v>
      </c>
      <c r="D58" s="58" t="s">
        <v>189</v>
      </c>
      <c r="E58" s="59"/>
      <c r="F58" s="56"/>
      <c r="G58" s="67">
        <f>G59+G63</f>
        <v>1423</v>
      </c>
      <c r="H58" s="56"/>
      <c r="I58" s="67">
        <f>I59+I63</f>
        <v>1423</v>
      </c>
      <c r="J58" s="56"/>
      <c r="K58" s="55">
        <f t="shared" si="3"/>
        <v>0</v>
      </c>
      <c r="L58" s="56"/>
    </row>
    <row r="59" spans="1:12" ht="138.75" customHeight="1">
      <c r="A59" s="57" t="s">
        <v>286</v>
      </c>
      <c r="B59" s="56"/>
      <c r="C59" s="20" t="s">
        <v>122</v>
      </c>
      <c r="D59" s="58" t="s">
        <v>190</v>
      </c>
      <c r="E59" s="59"/>
      <c r="F59" s="56"/>
      <c r="G59" s="55">
        <v>1355</v>
      </c>
      <c r="H59" s="56"/>
      <c r="I59" s="60">
        <f>I60</f>
        <v>1355</v>
      </c>
      <c r="J59" s="61"/>
      <c r="K59" s="55">
        <f t="shared" si="3"/>
        <v>0</v>
      </c>
      <c r="L59" s="56"/>
    </row>
    <row r="60" spans="1:12" ht="39.75" customHeight="1">
      <c r="A60" s="62" t="s">
        <v>148</v>
      </c>
      <c r="B60" s="56"/>
      <c r="C60" s="20" t="s">
        <v>122</v>
      </c>
      <c r="D60" s="58" t="s">
        <v>191</v>
      </c>
      <c r="E60" s="59"/>
      <c r="F60" s="56"/>
      <c r="G60" s="55">
        <v>1355</v>
      </c>
      <c r="H60" s="56"/>
      <c r="I60" s="60">
        <f>I61</f>
        <v>1355</v>
      </c>
      <c r="J60" s="61"/>
      <c r="K60" s="55">
        <f t="shared" si="3"/>
        <v>0</v>
      </c>
      <c r="L60" s="56"/>
    </row>
    <row r="61" spans="1:12" ht="54" customHeight="1">
      <c r="A61" s="62" t="s">
        <v>150</v>
      </c>
      <c r="B61" s="56"/>
      <c r="C61" s="20" t="s">
        <v>122</v>
      </c>
      <c r="D61" s="58" t="s">
        <v>192</v>
      </c>
      <c r="E61" s="59"/>
      <c r="F61" s="56"/>
      <c r="G61" s="55">
        <v>1355</v>
      </c>
      <c r="H61" s="56"/>
      <c r="I61" s="60">
        <f>I62</f>
        <v>1355</v>
      </c>
      <c r="J61" s="61"/>
      <c r="K61" s="55">
        <f t="shared" si="3"/>
        <v>0</v>
      </c>
      <c r="L61" s="56"/>
    </row>
    <row r="62" spans="1:12" ht="48" customHeight="1">
      <c r="A62" s="57" t="s">
        <v>152</v>
      </c>
      <c r="B62" s="56"/>
      <c r="C62" s="20" t="s">
        <v>122</v>
      </c>
      <c r="D62" s="38">
        <v>8.10031001300741E+19</v>
      </c>
      <c r="E62" s="59"/>
      <c r="F62" s="56"/>
      <c r="G62" s="55">
        <v>1355</v>
      </c>
      <c r="H62" s="56"/>
      <c r="I62" s="60">
        <v>1355</v>
      </c>
      <c r="J62" s="61"/>
      <c r="K62" s="55">
        <f t="shared" si="2"/>
        <v>0</v>
      </c>
      <c r="L62" s="56"/>
    </row>
    <row r="63" spans="1:12" ht="138.75" customHeight="1">
      <c r="A63" s="57" t="s">
        <v>327</v>
      </c>
      <c r="B63" s="56"/>
      <c r="C63" s="20" t="s">
        <v>122</v>
      </c>
      <c r="D63" s="58" t="s">
        <v>326</v>
      </c>
      <c r="E63" s="59"/>
      <c r="F63" s="56"/>
      <c r="G63" s="55">
        <f>G64</f>
        <v>68</v>
      </c>
      <c r="H63" s="56"/>
      <c r="I63" s="60">
        <f>I64</f>
        <v>68</v>
      </c>
      <c r="J63" s="61"/>
      <c r="K63" s="55">
        <f>G63-I63</f>
        <v>0</v>
      </c>
      <c r="L63" s="56"/>
    </row>
    <row r="64" spans="1:12" ht="39.75" customHeight="1">
      <c r="A64" s="62" t="s">
        <v>148</v>
      </c>
      <c r="B64" s="56"/>
      <c r="C64" s="20" t="s">
        <v>122</v>
      </c>
      <c r="D64" s="58" t="s">
        <v>325</v>
      </c>
      <c r="E64" s="59"/>
      <c r="F64" s="56"/>
      <c r="G64" s="55">
        <f>G65</f>
        <v>68</v>
      </c>
      <c r="H64" s="56"/>
      <c r="I64" s="60">
        <f>I65</f>
        <v>68</v>
      </c>
      <c r="J64" s="61"/>
      <c r="K64" s="55">
        <f>G64-I64</f>
        <v>0</v>
      </c>
      <c r="L64" s="56"/>
    </row>
    <row r="65" spans="1:12" ht="54" customHeight="1">
      <c r="A65" s="62" t="s">
        <v>150</v>
      </c>
      <c r="B65" s="56"/>
      <c r="C65" s="20" t="s">
        <v>122</v>
      </c>
      <c r="D65" s="58" t="s">
        <v>324</v>
      </c>
      <c r="E65" s="59"/>
      <c r="F65" s="56"/>
      <c r="G65" s="55">
        <f>G66</f>
        <v>68</v>
      </c>
      <c r="H65" s="56"/>
      <c r="I65" s="60">
        <f>I66</f>
        <v>68</v>
      </c>
      <c r="J65" s="61"/>
      <c r="K65" s="55">
        <f>G65-I65</f>
        <v>0</v>
      </c>
      <c r="L65" s="56"/>
    </row>
    <row r="66" spans="1:12" ht="54" customHeight="1">
      <c r="A66" s="62" t="s">
        <v>152</v>
      </c>
      <c r="B66" s="56"/>
      <c r="C66" s="20" t="s">
        <v>122</v>
      </c>
      <c r="D66" s="58" t="s">
        <v>324</v>
      </c>
      <c r="E66" s="59"/>
      <c r="F66" s="56"/>
      <c r="G66" s="55">
        <v>68</v>
      </c>
      <c r="H66" s="56"/>
      <c r="I66" s="60">
        <v>68</v>
      </c>
      <c r="J66" s="61"/>
      <c r="K66" s="55">
        <f>G66-I66</f>
        <v>0</v>
      </c>
      <c r="L66" s="56"/>
    </row>
    <row r="67" spans="1:12" ht="39.75" customHeight="1">
      <c r="A67" s="57" t="s">
        <v>193</v>
      </c>
      <c r="B67" s="56"/>
      <c r="C67" s="20" t="s">
        <v>122</v>
      </c>
      <c r="D67" s="38">
        <v>8.100314E+19</v>
      </c>
      <c r="E67" s="59"/>
      <c r="F67" s="56"/>
      <c r="G67" s="55">
        <f aca="true" t="shared" si="4" ref="G67:G72">G68</f>
        <v>7577</v>
      </c>
      <c r="H67" s="56"/>
      <c r="I67" s="60">
        <f aca="true" t="shared" si="5" ref="I67:I72">I68</f>
        <v>7577</v>
      </c>
      <c r="J67" s="61"/>
      <c r="K67" s="55">
        <f t="shared" si="2"/>
        <v>0</v>
      </c>
      <c r="L67" s="56"/>
    </row>
    <row r="68" spans="1:12" ht="81" customHeight="1">
      <c r="A68" s="57" t="s">
        <v>284</v>
      </c>
      <c r="B68" s="56"/>
      <c r="C68" s="20" t="s">
        <v>122</v>
      </c>
      <c r="D68" s="58" t="s">
        <v>194</v>
      </c>
      <c r="E68" s="59"/>
      <c r="F68" s="56"/>
      <c r="G68" s="55">
        <f t="shared" si="4"/>
        <v>7577</v>
      </c>
      <c r="H68" s="56"/>
      <c r="I68" s="60">
        <f t="shared" si="5"/>
        <v>7577</v>
      </c>
      <c r="J68" s="61"/>
      <c r="K68" s="55">
        <f t="shared" si="2"/>
        <v>0</v>
      </c>
      <c r="L68" s="56"/>
    </row>
    <row r="69" spans="1:12" ht="45" customHeight="1">
      <c r="A69" s="62" t="s">
        <v>285</v>
      </c>
      <c r="B69" s="56"/>
      <c r="C69" s="20" t="s">
        <v>122</v>
      </c>
      <c r="D69" s="58" t="s">
        <v>195</v>
      </c>
      <c r="E69" s="59"/>
      <c r="F69" s="56"/>
      <c r="G69" s="67">
        <f t="shared" si="4"/>
        <v>7577</v>
      </c>
      <c r="H69" s="56"/>
      <c r="I69" s="60">
        <f t="shared" si="5"/>
        <v>7577</v>
      </c>
      <c r="J69" s="61"/>
      <c r="K69" s="55">
        <f t="shared" si="2"/>
        <v>0</v>
      </c>
      <c r="L69" s="56"/>
    </row>
    <row r="70" spans="1:12" ht="129.75" customHeight="1">
      <c r="A70" s="57" t="s">
        <v>287</v>
      </c>
      <c r="B70" s="56"/>
      <c r="C70" s="20" t="s">
        <v>122</v>
      </c>
      <c r="D70" s="58" t="s">
        <v>196</v>
      </c>
      <c r="E70" s="59"/>
      <c r="F70" s="56"/>
      <c r="G70" s="55">
        <f t="shared" si="4"/>
        <v>7577</v>
      </c>
      <c r="H70" s="56"/>
      <c r="I70" s="60">
        <f t="shared" si="5"/>
        <v>7577</v>
      </c>
      <c r="J70" s="61"/>
      <c r="K70" s="55">
        <f t="shared" si="2"/>
        <v>0</v>
      </c>
      <c r="L70" s="56"/>
    </row>
    <row r="71" spans="1:12" ht="52.5" customHeight="1">
      <c r="A71" s="62" t="s">
        <v>148</v>
      </c>
      <c r="B71" s="56"/>
      <c r="C71" s="20" t="s">
        <v>122</v>
      </c>
      <c r="D71" s="58" t="s">
        <v>197</v>
      </c>
      <c r="E71" s="59"/>
      <c r="F71" s="56"/>
      <c r="G71" s="55">
        <f t="shared" si="4"/>
        <v>7577</v>
      </c>
      <c r="H71" s="56"/>
      <c r="I71" s="60">
        <f t="shared" si="5"/>
        <v>7577</v>
      </c>
      <c r="J71" s="61"/>
      <c r="K71" s="55">
        <f t="shared" si="2"/>
        <v>0</v>
      </c>
      <c r="L71" s="56"/>
    </row>
    <row r="72" spans="1:12" ht="51.75" customHeight="1">
      <c r="A72" s="62" t="s">
        <v>150</v>
      </c>
      <c r="B72" s="56"/>
      <c r="C72" s="20" t="s">
        <v>122</v>
      </c>
      <c r="D72" s="58" t="s">
        <v>198</v>
      </c>
      <c r="E72" s="59"/>
      <c r="F72" s="56"/>
      <c r="G72" s="55">
        <f t="shared" si="4"/>
        <v>7577</v>
      </c>
      <c r="H72" s="56"/>
      <c r="I72" s="60">
        <f t="shared" si="5"/>
        <v>7577</v>
      </c>
      <c r="J72" s="61"/>
      <c r="K72" s="55">
        <f t="shared" si="2"/>
        <v>0</v>
      </c>
      <c r="L72" s="56"/>
    </row>
    <row r="73" spans="1:12" ht="51" customHeight="1">
      <c r="A73" s="57" t="s">
        <v>152</v>
      </c>
      <c r="B73" s="56"/>
      <c r="C73" s="20" t="s">
        <v>122</v>
      </c>
      <c r="D73" s="58" t="s">
        <v>199</v>
      </c>
      <c r="E73" s="59"/>
      <c r="F73" s="56"/>
      <c r="G73" s="55">
        <v>7577</v>
      </c>
      <c r="H73" s="56"/>
      <c r="I73" s="60">
        <v>7577</v>
      </c>
      <c r="J73" s="61"/>
      <c r="K73" s="55">
        <f t="shared" si="2"/>
        <v>0</v>
      </c>
      <c r="L73" s="56"/>
    </row>
    <row r="74" spans="1:12" ht="12.75" customHeight="1">
      <c r="A74" s="57" t="s">
        <v>200</v>
      </c>
      <c r="B74" s="56"/>
      <c r="C74" s="20" t="s">
        <v>122</v>
      </c>
      <c r="D74" s="58" t="s">
        <v>201</v>
      </c>
      <c r="E74" s="59"/>
      <c r="F74" s="56"/>
      <c r="G74" s="55">
        <f>G75</f>
        <v>118275.58</v>
      </c>
      <c r="H74" s="56"/>
      <c r="I74" s="55">
        <f>I75</f>
        <v>97791.62</v>
      </c>
      <c r="J74" s="56"/>
      <c r="K74" s="55">
        <f t="shared" si="2"/>
        <v>20483.960000000006</v>
      </c>
      <c r="L74" s="56"/>
    </row>
    <row r="75" spans="1:12" ht="25.5" customHeight="1">
      <c r="A75" s="57" t="s">
        <v>202</v>
      </c>
      <c r="B75" s="56"/>
      <c r="C75" s="20" t="s">
        <v>122</v>
      </c>
      <c r="D75" s="58" t="s">
        <v>203</v>
      </c>
      <c r="E75" s="59"/>
      <c r="F75" s="56"/>
      <c r="G75" s="55">
        <f>G76</f>
        <v>118275.58</v>
      </c>
      <c r="H75" s="56"/>
      <c r="I75" s="55">
        <f>I76</f>
        <v>97791.62</v>
      </c>
      <c r="J75" s="56"/>
      <c r="K75" s="55">
        <f t="shared" si="2"/>
        <v>20483.960000000006</v>
      </c>
      <c r="L75" s="56"/>
    </row>
    <row r="76" spans="1:12" ht="81" customHeight="1">
      <c r="A76" s="57" t="s">
        <v>284</v>
      </c>
      <c r="B76" s="56"/>
      <c r="C76" s="20" t="s">
        <v>122</v>
      </c>
      <c r="D76" s="58" t="s">
        <v>204</v>
      </c>
      <c r="E76" s="59"/>
      <c r="F76" s="56"/>
      <c r="G76" s="55">
        <f>G77</f>
        <v>118275.58</v>
      </c>
      <c r="H76" s="56"/>
      <c r="I76" s="55">
        <f>I77</f>
        <v>97791.62</v>
      </c>
      <c r="J76" s="56"/>
      <c r="K76" s="55">
        <f t="shared" si="2"/>
        <v>20483.960000000006</v>
      </c>
      <c r="L76" s="56"/>
    </row>
    <row r="77" spans="1:12" ht="49.5" customHeight="1">
      <c r="A77" s="62" t="s">
        <v>288</v>
      </c>
      <c r="B77" s="56"/>
      <c r="C77" s="20" t="s">
        <v>122</v>
      </c>
      <c r="D77" s="58" t="s">
        <v>205</v>
      </c>
      <c r="E77" s="59"/>
      <c r="F77" s="56"/>
      <c r="G77" s="67">
        <f>G78+G82+G86</f>
        <v>118275.58</v>
      </c>
      <c r="H77" s="56"/>
      <c r="I77" s="67">
        <f>I78+I82+I86</f>
        <v>97791.62</v>
      </c>
      <c r="J77" s="56"/>
      <c r="K77" s="55">
        <f t="shared" si="2"/>
        <v>20483.960000000006</v>
      </c>
      <c r="L77" s="56"/>
    </row>
    <row r="78" spans="1:12" ht="147" customHeight="1">
      <c r="A78" s="57" t="s">
        <v>277</v>
      </c>
      <c r="B78" s="56"/>
      <c r="C78" s="20" t="s">
        <v>122</v>
      </c>
      <c r="D78" s="58" t="s">
        <v>206</v>
      </c>
      <c r="E78" s="59"/>
      <c r="F78" s="56"/>
      <c r="G78" s="55">
        <f>G79</f>
        <v>65000</v>
      </c>
      <c r="H78" s="56"/>
      <c r="I78" s="55">
        <f>I79</f>
        <v>65000</v>
      </c>
      <c r="J78" s="56"/>
      <c r="K78" s="55">
        <f t="shared" si="2"/>
        <v>0</v>
      </c>
      <c r="L78" s="56"/>
    </row>
    <row r="79" spans="1:12" ht="40.5" customHeight="1">
      <c r="A79" s="62" t="s">
        <v>148</v>
      </c>
      <c r="B79" s="56"/>
      <c r="C79" s="20" t="s">
        <v>122</v>
      </c>
      <c r="D79" s="58" t="s">
        <v>207</v>
      </c>
      <c r="E79" s="59"/>
      <c r="F79" s="56"/>
      <c r="G79" s="55">
        <f>G80</f>
        <v>65000</v>
      </c>
      <c r="H79" s="56"/>
      <c r="I79" s="55">
        <f>I80</f>
        <v>65000</v>
      </c>
      <c r="J79" s="56"/>
      <c r="K79" s="55">
        <f t="shared" si="2"/>
        <v>0</v>
      </c>
      <c r="L79" s="56"/>
    </row>
    <row r="80" spans="1:12" ht="54.75" customHeight="1">
      <c r="A80" s="62" t="s">
        <v>150</v>
      </c>
      <c r="B80" s="56"/>
      <c r="C80" s="20" t="s">
        <v>122</v>
      </c>
      <c r="D80" s="58" t="s">
        <v>208</v>
      </c>
      <c r="E80" s="59"/>
      <c r="F80" s="56"/>
      <c r="G80" s="55">
        <f>G81</f>
        <v>65000</v>
      </c>
      <c r="H80" s="56"/>
      <c r="I80" s="55">
        <f>I81</f>
        <v>65000</v>
      </c>
      <c r="J80" s="56"/>
      <c r="K80" s="55">
        <f t="shared" si="2"/>
        <v>0</v>
      </c>
      <c r="L80" s="56"/>
    </row>
    <row r="81" spans="1:12" ht="53.25" customHeight="1">
      <c r="A81" s="57" t="s">
        <v>152</v>
      </c>
      <c r="B81" s="56"/>
      <c r="C81" s="20" t="s">
        <v>122</v>
      </c>
      <c r="D81" s="58" t="s">
        <v>209</v>
      </c>
      <c r="E81" s="59"/>
      <c r="F81" s="56"/>
      <c r="G81" s="55">
        <v>65000</v>
      </c>
      <c r="H81" s="56"/>
      <c r="I81" s="63">
        <v>65000</v>
      </c>
      <c r="J81" s="56"/>
      <c r="K81" s="55">
        <f t="shared" si="2"/>
        <v>0</v>
      </c>
      <c r="L81" s="56"/>
    </row>
    <row r="82" spans="1:12" ht="138.75" customHeight="1">
      <c r="A82" s="57" t="s">
        <v>278</v>
      </c>
      <c r="B82" s="56"/>
      <c r="C82" s="20" t="s">
        <v>122</v>
      </c>
      <c r="D82" s="58" t="s">
        <v>210</v>
      </c>
      <c r="E82" s="59"/>
      <c r="F82" s="56"/>
      <c r="G82" s="55">
        <f>G83</f>
        <v>52495.58</v>
      </c>
      <c r="H82" s="56"/>
      <c r="I82" s="55">
        <f>I83</f>
        <v>32011.62</v>
      </c>
      <c r="J82" s="56"/>
      <c r="K82" s="55">
        <f t="shared" si="2"/>
        <v>20483.960000000003</v>
      </c>
      <c r="L82" s="56"/>
    </row>
    <row r="83" spans="1:12" ht="45" customHeight="1">
      <c r="A83" s="62" t="s">
        <v>148</v>
      </c>
      <c r="B83" s="56"/>
      <c r="C83" s="20" t="s">
        <v>122</v>
      </c>
      <c r="D83" s="58" t="s">
        <v>211</v>
      </c>
      <c r="E83" s="59"/>
      <c r="F83" s="56"/>
      <c r="G83" s="55">
        <f>G84</f>
        <v>52495.58</v>
      </c>
      <c r="H83" s="56"/>
      <c r="I83" s="55">
        <f>I84</f>
        <v>32011.62</v>
      </c>
      <c r="J83" s="56"/>
      <c r="K83" s="55">
        <f t="shared" si="2"/>
        <v>20483.960000000003</v>
      </c>
      <c r="L83" s="56"/>
    </row>
    <row r="84" spans="1:12" ht="46.5" customHeight="1">
      <c r="A84" s="62" t="s">
        <v>150</v>
      </c>
      <c r="B84" s="56"/>
      <c r="C84" s="20" t="s">
        <v>122</v>
      </c>
      <c r="D84" s="58" t="s">
        <v>212</v>
      </c>
      <c r="E84" s="59"/>
      <c r="F84" s="56"/>
      <c r="G84" s="55">
        <f>G85</f>
        <v>52495.58</v>
      </c>
      <c r="H84" s="56"/>
      <c r="I84" s="55">
        <f>I85</f>
        <v>32011.62</v>
      </c>
      <c r="J84" s="56"/>
      <c r="K84" s="55">
        <f t="shared" si="2"/>
        <v>20483.960000000003</v>
      </c>
      <c r="L84" s="56"/>
    </row>
    <row r="85" spans="1:12" ht="48" customHeight="1">
      <c r="A85" s="57" t="s">
        <v>152</v>
      </c>
      <c r="B85" s="56"/>
      <c r="C85" s="20" t="s">
        <v>122</v>
      </c>
      <c r="D85" s="58" t="s">
        <v>213</v>
      </c>
      <c r="E85" s="59"/>
      <c r="F85" s="56"/>
      <c r="G85" s="55">
        <v>52495.58</v>
      </c>
      <c r="H85" s="56"/>
      <c r="I85" s="63">
        <v>32011.62</v>
      </c>
      <c r="J85" s="56"/>
      <c r="K85" s="55">
        <f t="shared" si="2"/>
        <v>20483.960000000003</v>
      </c>
      <c r="L85" s="56"/>
    </row>
    <row r="86" spans="1:12" ht="54.75" customHeight="1">
      <c r="A86" s="57" t="s">
        <v>323</v>
      </c>
      <c r="B86" s="56"/>
      <c r="C86" s="20" t="s">
        <v>122</v>
      </c>
      <c r="D86" s="58" t="s">
        <v>313</v>
      </c>
      <c r="E86" s="59"/>
      <c r="F86" s="56"/>
      <c r="G86" s="55">
        <v>780</v>
      </c>
      <c r="H86" s="56"/>
      <c r="I86" s="63">
        <f>I87</f>
        <v>780</v>
      </c>
      <c r="J86" s="56"/>
      <c r="K86" s="55">
        <f t="shared" si="2"/>
        <v>0</v>
      </c>
      <c r="L86" s="56"/>
    </row>
    <row r="87" spans="1:12" ht="34.5" customHeight="1">
      <c r="A87" s="62" t="s">
        <v>148</v>
      </c>
      <c r="B87" s="56"/>
      <c r="C87" s="20" t="s">
        <v>122</v>
      </c>
      <c r="D87" s="58" t="s">
        <v>314</v>
      </c>
      <c r="E87" s="59"/>
      <c r="F87" s="56"/>
      <c r="G87" s="55">
        <v>780</v>
      </c>
      <c r="H87" s="56"/>
      <c r="I87" s="63">
        <f>I88</f>
        <v>780</v>
      </c>
      <c r="J87" s="56"/>
      <c r="K87" s="55">
        <f t="shared" si="2"/>
        <v>0</v>
      </c>
      <c r="L87" s="56"/>
    </row>
    <row r="88" spans="1:12" ht="48" customHeight="1">
      <c r="A88" s="62" t="s">
        <v>150</v>
      </c>
      <c r="B88" s="56"/>
      <c r="C88" s="20" t="s">
        <v>122</v>
      </c>
      <c r="D88" s="58" t="s">
        <v>315</v>
      </c>
      <c r="E88" s="59"/>
      <c r="F88" s="56"/>
      <c r="G88" s="55">
        <v>780</v>
      </c>
      <c r="H88" s="56"/>
      <c r="I88" s="63">
        <f>I89</f>
        <v>780</v>
      </c>
      <c r="J88" s="56"/>
      <c r="K88" s="55">
        <f t="shared" si="2"/>
        <v>0</v>
      </c>
      <c r="L88" s="56"/>
    </row>
    <row r="89" spans="1:12" ht="48" customHeight="1">
      <c r="A89" s="57" t="s">
        <v>152</v>
      </c>
      <c r="B89" s="56"/>
      <c r="C89" s="20" t="s">
        <v>122</v>
      </c>
      <c r="D89" s="58" t="s">
        <v>316</v>
      </c>
      <c r="E89" s="59"/>
      <c r="F89" s="56"/>
      <c r="G89" s="55">
        <v>780</v>
      </c>
      <c r="H89" s="56"/>
      <c r="I89" s="63">
        <v>780</v>
      </c>
      <c r="J89" s="56"/>
      <c r="K89" s="55">
        <f t="shared" si="2"/>
        <v>0</v>
      </c>
      <c r="L89" s="56"/>
    </row>
    <row r="90" spans="1:12" ht="48" customHeight="1">
      <c r="A90" s="57" t="s">
        <v>152</v>
      </c>
      <c r="B90" s="56"/>
      <c r="C90" s="20" t="s">
        <v>122</v>
      </c>
      <c r="D90" s="58" t="s">
        <v>214</v>
      </c>
      <c r="E90" s="59"/>
      <c r="F90" s="56"/>
      <c r="G90" s="55">
        <f aca="true" t="shared" si="6" ref="G90:G96">G91</f>
        <v>57557</v>
      </c>
      <c r="H90" s="56"/>
      <c r="I90" s="60">
        <f aca="true" t="shared" si="7" ref="I90:I95">I91</f>
        <v>57557</v>
      </c>
      <c r="J90" s="61"/>
      <c r="K90" s="55">
        <f t="shared" si="2"/>
        <v>0</v>
      </c>
      <c r="L90" s="56"/>
    </row>
    <row r="91" spans="1:12" ht="12.75" customHeight="1">
      <c r="A91" s="57" t="s">
        <v>215</v>
      </c>
      <c r="B91" s="56"/>
      <c r="C91" s="20" t="s">
        <v>122</v>
      </c>
      <c r="D91" s="58" t="s">
        <v>216</v>
      </c>
      <c r="E91" s="59"/>
      <c r="F91" s="56"/>
      <c r="G91" s="55">
        <f t="shared" si="6"/>
        <v>57557</v>
      </c>
      <c r="H91" s="56"/>
      <c r="I91" s="60">
        <f t="shared" si="7"/>
        <v>57557</v>
      </c>
      <c r="J91" s="61"/>
      <c r="K91" s="55">
        <f t="shared" si="2"/>
        <v>0</v>
      </c>
      <c r="L91" s="56"/>
    </row>
    <row r="92" spans="1:12" ht="84" customHeight="1">
      <c r="A92" s="57" t="s">
        <v>284</v>
      </c>
      <c r="B92" s="56"/>
      <c r="C92" s="20" t="s">
        <v>122</v>
      </c>
      <c r="D92" s="58" t="s">
        <v>217</v>
      </c>
      <c r="E92" s="59"/>
      <c r="F92" s="56"/>
      <c r="G92" s="55">
        <f t="shared" si="6"/>
        <v>57557</v>
      </c>
      <c r="H92" s="56"/>
      <c r="I92" s="71">
        <f t="shared" si="7"/>
        <v>57557</v>
      </c>
      <c r="J92" s="72"/>
      <c r="K92" s="55">
        <f t="shared" si="2"/>
        <v>0</v>
      </c>
      <c r="L92" s="56"/>
    </row>
    <row r="93" spans="1:12" ht="45.75" customHeight="1">
      <c r="A93" s="62" t="s">
        <v>289</v>
      </c>
      <c r="B93" s="56"/>
      <c r="C93" s="20" t="s">
        <v>122</v>
      </c>
      <c r="D93" s="58" t="s">
        <v>218</v>
      </c>
      <c r="E93" s="59"/>
      <c r="F93" s="56"/>
      <c r="G93" s="67">
        <f t="shared" si="6"/>
        <v>57557</v>
      </c>
      <c r="H93" s="56"/>
      <c r="I93" s="71">
        <f t="shared" si="7"/>
        <v>57557</v>
      </c>
      <c r="J93" s="72"/>
      <c r="K93" s="55">
        <f t="shared" si="2"/>
        <v>0</v>
      </c>
      <c r="L93" s="56"/>
    </row>
    <row r="94" spans="1:12" ht="90.75" customHeight="1">
      <c r="A94" s="57" t="s">
        <v>279</v>
      </c>
      <c r="B94" s="56"/>
      <c r="C94" s="20" t="s">
        <v>122</v>
      </c>
      <c r="D94" s="58" t="s">
        <v>219</v>
      </c>
      <c r="E94" s="59"/>
      <c r="F94" s="56"/>
      <c r="G94" s="55">
        <f t="shared" si="6"/>
        <v>57557</v>
      </c>
      <c r="H94" s="56"/>
      <c r="I94" s="71">
        <f t="shared" si="7"/>
        <v>57557</v>
      </c>
      <c r="J94" s="72"/>
      <c r="K94" s="55">
        <f t="shared" si="2"/>
        <v>0</v>
      </c>
      <c r="L94" s="56"/>
    </row>
    <row r="95" spans="1:12" ht="45.75" customHeight="1">
      <c r="A95" s="62" t="s">
        <v>148</v>
      </c>
      <c r="B95" s="56"/>
      <c r="C95" s="20" t="s">
        <v>122</v>
      </c>
      <c r="D95" s="58" t="s">
        <v>220</v>
      </c>
      <c r="E95" s="59"/>
      <c r="F95" s="56"/>
      <c r="G95" s="55">
        <f t="shared" si="6"/>
        <v>57557</v>
      </c>
      <c r="H95" s="56"/>
      <c r="I95" s="71">
        <f t="shared" si="7"/>
        <v>57557</v>
      </c>
      <c r="J95" s="72"/>
      <c r="K95" s="55">
        <f aca="true" t="shared" si="8" ref="K95:K120">G95-I95</f>
        <v>0</v>
      </c>
      <c r="L95" s="56"/>
    </row>
    <row r="96" spans="1:12" ht="51.75" customHeight="1">
      <c r="A96" s="62" t="s">
        <v>150</v>
      </c>
      <c r="B96" s="56"/>
      <c r="C96" s="20" t="s">
        <v>122</v>
      </c>
      <c r="D96" s="58" t="s">
        <v>221</v>
      </c>
      <c r="E96" s="59"/>
      <c r="F96" s="56"/>
      <c r="G96" s="55">
        <f t="shared" si="6"/>
        <v>57557</v>
      </c>
      <c r="H96" s="56"/>
      <c r="I96" s="71">
        <f>I97</f>
        <v>57557</v>
      </c>
      <c r="J96" s="72"/>
      <c r="K96" s="55">
        <f t="shared" si="8"/>
        <v>0</v>
      </c>
      <c r="L96" s="56"/>
    </row>
    <row r="97" spans="1:12" ht="47.25" customHeight="1">
      <c r="A97" s="57" t="s">
        <v>152</v>
      </c>
      <c r="B97" s="56"/>
      <c r="C97" s="20" t="s">
        <v>122</v>
      </c>
      <c r="D97" s="58" t="s">
        <v>222</v>
      </c>
      <c r="E97" s="59"/>
      <c r="F97" s="56"/>
      <c r="G97" s="55">
        <v>57557</v>
      </c>
      <c r="H97" s="56"/>
      <c r="I97" s="71">
        <v>57557</v>
      </c>
      <c r="J97" s="72"/>
      <c r="K97" s="55">
        <f t="shared" si="8"/>
        <v>0</v>
      </c>
      <c r="L97" s="56"/>
    </row>
    <row r="98" spans="1:12" ht="18.75" customHeight="1">
      <c r="A98" s="57" t="s">
        <v>223</v>
      </c>
      <c r="B98" s="56"/>
      <c r="C98" s="20" t="s">
        <v>122</v>
      </c>
      <c r="D98" s="58" t="s">
        <v>224</v>
      </c>
      <c r="E98" s="59"/>
      <c r="F98" s="56"/>
      <c r="G98" s="55">
        <f>G99</f>
        <v>322208</v>
      </c>
      <c r="H98" s="56"/>
      <c r="I98" s="55">
        <f>I99</f>
        <v>322208</v>
      </c>
      <c r="J98" s="56"/>
      <c r="K98" s="55">
        <f t="shared" si="8"/>
        <v>0</v>
      </c>
      <c r="L98" s="56"/>
    </row>
    <row r="99" spans="1:12" ht="12.75" customHeight="1">
      <c r="A99" s="57" t="s">
        <v>225</v>
      </c>
      <c r="B99" s="56"/>
      <c r="C99" s="20" t="s">
        <v>122</v>
      </c>
      <c r="D99" s="58" t="s">
        <v>226</v>
      </c>
      <c r="E99" s="59"/>
      <c r="F99" s="56"/>
      <c r="G99" s="55">
        <f>G100</f>
        <v>322208</v>
      </c>
      <c r="H99" s="56"/>
      <c r="I99" s="55">
        <f>I100</f>
        <v>322208</v>
      </c>
      <c r="J99" s="56"/>
      <c r="K99" s="55">
        <f t="shared" si="8"/>
        <v>0</v>
      </c>
      <c r="L99" s="56"/>
    </row>
    <row r="100" spans="1:12" ht="36" customHeight="1">
      <c r="A100" s="57" t="s">
        <v>290</v>
      </c>
      <c r="B100" s="56"/>
      <c r="C100" s="20" t="s">
        <v>122</v>
      </c>
      <c r="D100" s="58" t="s">
        <v>227</v>
      </c>
      <c r="E100" s="59"/>
      <c r="F100" s="56"/>
      <c r="G100" s="55">
        <f>G101+G113</f>
        <v>322208</v>
      </c>
      <c r="H100" s="56"/>
      <c r="I100" s="55">
        <f>I101+I113</f>
        <v>322208</v>
      </c>
      <c r="J100" s="56"/>
      <c r="K100" s="55">
        <f t="shared" si="8"/>
        <v>0</v>
      </c>
      <c r="L100" s="56"/>
    </row>
    <row r="101" spans="1:12" ht="30.75" customHeight="1">
      <c r="A101" s="62" t="s">
        <v>291</v>
      </c>
      <c r="B101" s="56"/>
      <c r="C101" s="20" t="s">
        <v>122</v>
      </c>
      <c r="D101" s="58" t="s">
        <v>228</v>
      </c>
      <c r="E101" s="59"/>
      <c r="F101" s="56"/>
      <c r="G101" s="67">
        <f>G102+G106+G110</f>
        <v>146445.45</v>
      </c>
      <c r="H101" s="56"/>
      <c r="I101" s="67">
        <f>I102+I106+I110</f>
        <v>146445.45</v>
      </c>
      <c r="J101" s="56"/>
      <c r="K101" s="55">
        <f t="shared" si="8"/>
        <v>0</v>
      </c>
      <c r="L101" s="56"/>
    </row>
    <row r="102" spans="1:12" ht="97.5" customHeight="1">
      <c r="A102" s="77" t="s">
        <v>305</v>
      </c>
      <c r="B102" s="78"/>
      <c r="C102" s="20" t="s">
        <v>122</v>
      </c>
      <c r="D102" s="68" t="s">
        <v>304</v>
      </c>
      <c r="E102" s="69"/>
      <c r="F102" s="70"/>
      <c r="G102" s="55">
        <f>G103</f>
        <v>8910</v>
      </c>
      <c r="H102" s="56"/>
      <c r="I102" s="55">
        <f>I103</f>
        <v>8910</v>
      </c>
      <c r="J102" s="56"/>
      <c r="K102" s="55">
        <f t="shared" si="8"/>
        <v>0</v>
      </c>
      <c r="L102" s="56"/>
    </row>
    <row r="103" spans="1:12" ht="53.25" customHeight="1">
      <c r="A103" s="62" t="s">
        <v>292</v>
      </c>
      <c r="B103" s="56"/>
      <c r="C103" s="20" t="s">
        <v>122</v>
      </c>
      <c r="D103" s="68" t="s">
        <v>299</v>
      </c>
      <c r="E103" s="69"/>
      <c r="F103" s="70"/>
      <c r="G103" s="55">
        <f>G104</f>
        <v>8910</v>
      </c>
      <c r="H103" s="56"/>
      <c r="I103" s="55">
        <f>I104</f>
        <v>8910</v>
      </c>
      <c r="J103" s="56"/>
      <c r="K103" s="55">
        <f t="shared" si="8"/>
        <v>0</v>
      </c>
      <c r="L103" s="56"/>
    </row>
    <row r="104" spans="1:12" ht="70.5" customHeight="1">
      <c r="A104" s="62" t="s">
        <v>232</v>
      </c>
      <c r="B104" s="56"/>
      <c r="C104" s="20" t="s">
        <v>122</v>
      </c>
      <c r="D104" s="68" t="s">
        <v>298</v>
      </c>
      <c r="E104" s="69"/>
      <c r="F104" s="70"/>
      <c r="G104" s="55">
        <f>G105</f>
        <v>8910</v>
      </c>
      <c r="H104" s="56"/>
      <c r="I104" s="73">
        <f>I105</f>
        <v>8910</v>
      </c>
      <c r="J104" s="72"/>
      <c r="K104" s="55">
        <f t="shared" si="8"/>
        <v>0</v>
      </c>
      <c r="L104" s="56"/>
    </row>
    <row r="105" spans="1:12" ht="70.5" customHeight="1">
      <c r="A105" s="57" t="s">
        <v>234</v>
      </c>
      <c r="B105" s="56"/>
      <c r="C105" s="20" t="s">
        <v>122</v>
      </c>
      <c r="D105" s="68" t="s">
        <v>297</v>
      </c>
      <c r="E105" s="69"/>
      <c r="F105" s="70"/>
      <c r="G105" s="55">
        <v>8910</v>
      </c>
      <c r="H105" s="56"/>
      <c r="I105" s="71">
        <v>8910</v>
      </c>
      <c r="J105" s="72"/>
      <c r="K105" s="55">
        <f t="shared" si="8"/>
        <v>0</v>
      </c>
      <c r="L105" s="56"/>
    </row>
    <row r="106" spans="1:12" ht="93.75" customHeight="1">
      <c r="A106" s="57" t="s">
        <v>280</v>
      </c>
      <c r="B106" s="56"/>
      <c r="C106" s="20" t="s">
        <v>122</v>
      </c>
      <c r="D106" s="58" t="s">
        <v>229</v>
      </c>
      <c r="E106" s="59"/>
      <c r="F106" s="56"/>
      <c r="G106" s="55">
        <f>G107</f>
        <v>82535.45</v>
      </c>
      <c r="H106" s="56"/>
      <c r="I106" s="73">
        <f>I107</f>
        <v>82535.45</v>
      </c>
      <c r="J106" s="72"/>
      <c r="K106" s="55">
        <f t="shared" si="8"/>
        <v>0</v>
      </c>
      <c r="L106" s="56"/>
    </row>
    <row r="107" spans="1:12" ht="59.25" customHeight="1">
      <c r="A107" s="62" t="s">
        <v>292</v>
      </c>
      <c r="B107" s="56"/>
      <c r="C107" s="20" t="s">
        <v>122</v>
      </c>
      <c r="D107" s="58" t="s">
        <v>231</v>
      </c>
      <c r="E107" s="59"/>
      <c r="F107" s="56"/>
      <c r="G107" s="55">
        <f>G108</f>
        <v>82535.45</v>
      </c>
      <c r="H107" s="56"/>
      <c r="I107" s="71">
        <f>I108</f>
        <v>82535.45</v>
      </c>
      <c r="J107" s="72"/>
      <c r="K107" s="55">
        <f t="shared" si="8"/>
        <v>0</v>
      </c>
      <c r="L107" s="56"/>
    </row>
    <row r="108" spans="1:12" ht="19.5" customHeight="1">
      <c r="A108" s="62" t="s">
        <v>232</v>
      </c>
      <c r="B108" s="56"/>
      <c r="C108" s="20" t="s">
        <v>122</v>
      </c>
      <c r="D108" s="58" t="s">
        <v>233</v>
      </c>
      <c r="E108" s="59"/>
      <c r="F108" s="56"/>
      <c r="G108" s="55">
        <f>G109</f>
        <v>82535.45</v>
      </c>
      <c r="H108" s="56"/>
      <c r="I108" s="71">
        <f>I109</f>
        <v>82535.45</v>
      </c>
      <c r="J108" s="72"/>
      <c r="K108" s="55">
        <f t="shared" si="8"/>
        <v>0</v>
      </c>
      <c r="L108" s="56"/>
    </row>
    <row r="109" spans="1:12" ht="75.75" customHeight="1">
      <c r="A109" s="57" t="s">
        <v>234</v>
      </c>
      <c r="B109" s="56"/>
      <c r="C109" s="20" t="s">
        <v>122</v>
      </c>
      <c r="D109" s="58" t="s">
        <v>235</v>
      </c>
      <c r="E109" s="59"/>
      <c r="F109" s="56"/>
      <c r="G109" s="55">
        <v>82535.45</v>
      </c>
      <c r="H109" s="56"/>
      <c r="I109" s="63">
        <v>82535.45</v>
      </c>
      <c r="J109" s="56"/>
      <c r="K109" s="55">
        <f t="shared" si="8"/>
        <v>0</v>
      </c>
      <c r="L109" s="56"/>
    </row>
    <row r="110" spans="1:12" ht="95.25" customHeight="1">
      <c r="A110" s="57" t="s">
        <v>281</v>
      </c>
      <c r="B110" s="56"/>
      <c r="C110" s="20" t="s">
        <v>122</v>
      </c>
      <c r="D110" s="58" t="s">
        <v>310</v>
      </c>
      <c r="E110" s="59"/>
      <c r="F110" s="56"/>
      <c r="G110" s="55">
        <f>G111</f>
        <v>55000</v>
      </c>
      <c r="H110" s="56"/>
      <c r="I110" s="55">
        <f>I111</f>
        <v>55000</v>
      </c>
      <c r="J110" s="56"/>
      <c r="K110" s="55">
        <f t="shared" si="8"/>
        <v>0</v>
      </c>
      <c r="L110" s="56"/>
    </row>
    <row r="111" spans="1:12" ht="18.75" customHeight="1">
      <c r="A111" s="62" t="s">
        <v>307</v>
      </c>
      <c r="B111" s="56"/>
      <c r="C111" s="20" t="s">
        <v>122</v>
      </c>
      <c r="D111" s="58" t="s">
        <v>311</v>
      </c>
      <c r="E111" s="59"/>
      <c r="F111" s="56"/>
      <c r="G111" s="55">
        <f>G112</f>
        <v>55000</v>
      </c>
      <c r="H111" s="56"/>
      <c r="I111" s="55">
        <f>I112</f>
        <v>55000</v>
      </c>
      <c r="J111" s="56"/>
      <c r="K111" s="55">
        <f t="shared" si="8"/>
        <v>0</v>
      </c>
      <c r="L111" s="56"/>
    </row>
    <row r="112" spans="1:12" ht="15" customHeight="1">
      <c r="A112" s="62" t="s">
        <v>111</v>
      </c>
      <c r="B112" s="56"/>
      <c r="C112" s="20" t="s">
        <v>122</v>
      </c>
      <c r="D112" s="58" t="s">
        <v>312</v>
      </c>
      <c r="E112" s="59"/>
      <c r="F112" s="56"/>
      <c r="G112" s="55">
        <v>55000</v>
      </c>
      <c r="H112" s="56"/>
      <c r="I112" s="64">
        <v>55000</v>
      </c>
      <c r="J112" s="65"/>
      <c r="K112" s="55">
        <f t="shared" si="8"/>
        <v>0</v>
      </c>
      <c r="L112" s="56"/>
    </row>
    <row r="113" spans="1:12" ht="36.75" customHeight="1">
      <c r="A113" s="62" t="s">
        <v>293</v>
      </c>
      <c r="B113" s="56"/>
      <c r="C113" s="20" t="s">
        <v>122</v>
      </c>
      <c r="D113" s="58" t="s">
        <v>236</v>
      </c>
      <c r="E113" s="59"/>
      <c r="F113" s="56"/>
      <c r="G113" s="67">
        <f>G114+G118</f>
        <v>175762.55</v>
      </c>
      <c r="H113" s="56"/>
      <c r="I113" s="67">
        <f>I114+I118</f>
        <v>175762.55</v>
      </c>
      <c r="J113" s="56"/>
      <c r="K113" s="55">
        <f t="shared" si="8"/>
        <v>0</v>
      </c>
      <c r="L113" s="56"/>
    </row>
    <row r="114" spans="1:12" ht="94.5" customHeight="1">
      <c r="A114" s="57" t="s">
        <v>281</v>
      </c>
      <c r="B114" s="56"/>
      <c r="C114" s="20" t="s">
        <v>122</v>
      </c>
      <c r="D114" s="58" t="s">
        <v>237</v>
      </c>
      <c r="E114" s="59"/>
      <c r="F114" s="56"/>
      <c r="G114" s="55">
        <f>G115</f>
        <v>125962.55</v>
      </c>
      <c r="H114" s="56"/>
      <c r="I114" s="55">
        <f>I115</f>
        <v>125962.55</v>
      </c>
      <c r="J114" s="56"/>
      <c r="K114" s="55">
        <f t="shared" si="8"/>
        <v>0</v>
      </c>
      <c r="L114" s="56"/>
    </row>
    <row r="115" spans="1:12" ht="57" customHeight="1">
      <c r="A115" s="62" t="s">
        <v>230</v>
      </c>
      <c r="B115" s="56"/>
      <c r="C115" s="20" t="s">
        <v>122</v>
      </c>
      <c r="D115" s="58" t="s">
        <v>238</v>
      </c>
      <c r="E115" s="59"/>
      <c r="F115" s="56"/>
      <c r="G115" s="55">
        <f>G116</f>
        <v>125962.55</v>
      </c>
      <c r="H115" s="56"/>
      <c r="I115" s="55">
        <f>I116</f>
        <v>125962.55</v>
      </c>
      <c r="J115" s="56"/>
      <c r="K115" s="55">
        <f t="shared" si="8"/>
        <v>0</v>
      </c>
      <c r="L115" s="56"/>
    </row>
    <row r="116" spans="1:12" ht="15" customHeight="1">
      <c r="A116" s="62" t="s">
        <v>232</v>
      </c>
      <c r="B116" s="56"/>
      <c r="C116" s="20" t="s">
        <v>122</v>
      </c>
      <c r="D116" s="58" t="s">
        <v>239</v>
      </c>
      <c r="E116" s="59"/>
      <c r="F116" s="56"/>
      <c r="G116" s="55">
        <f>G117</f>
        <v>125962.55</v>
      </c>
      <c r="H116" s="56"/>
      <c r="I116" s="55">
        <f>I117</f>
        <v>125962.55</v>
      </c>
      <c r="J116" s="56"/>
      <c r="K116" s="55">
        <f t="shared" si="8"/>
        <v>0</v>
      </c>
      <c r="L116" s="56"/>
    </row>
    <row r="117" spans="1:12" ht="80.25" customHeight="1">
      <c r="A117" s="57" t="s">
        <v>234</v>
      </c>
      <c r="B117" s="56"/>
      <c r="C117" s="20" t="s">
        <v>122</v>
      </c>
      <c r="D117" s="58" t="s">
        <v>240</v>
      </c>
      <c r="E117" s="59"/>
      <c r="F117" s="56"/>
      <c r="G117" s="55">
        <v>125962.55</v>
      </c>
      <c r="H117" s="56"/>
      <c r="I117" s="64">
        <v>125962.55</v>
      </c>
      <c r="J117" s="65"/>
      <c r="K117" s="55">
        <f t="shared" si="8"/>
        <v>0</v>
      </c>
      <c r="L117" s="56"/>
    </row>
    <row r="118" spans="1:12" ht="93.75" customHeight="1">
      <c r="A118" s="57" t="s">
        <v>281</v>
      </c>
      <c r="B118" s="56"/>
      <c r="C118" s="20" t="s">
        <v>122</v>
      </c>
      <c r="D118" s="58" t="s">
        <v>306</v>
      </c>
      <c r="E118" s="59"/>
      <c r="F118" s="56"/>
      <c r="G118" s="55">
        <f>G119</f>
        <v>49800</v>
      </c>
      <c r="H118" s="56"/>
      <c r="I118" s="66">
        <f>I119</f>
        <v>49800</v>
      </c>
      <c r="J118" s="65"/>
      <c r="K118" s="55">
        <f t="shared" si="8"/>
        <v>0</v>
      </c>
      <c r="L118" s="56"/>
    </row>
    <row r="119" spans="1:12" ht="18" customHeight="1">
      <c r="A119" s="62" t="s">
        <v>307</v>
      </c>
      <c r="B119" s="56"/>
      <c r="C119" s="20" t="s">
        <v>122</v>
      </c>
      <c r="D119" s="58" t="s">
        <v>308</v>
      </c>
      <c r="E119" s="59"/>
      <c r="F119" s="56"/>
      <c r="G119" s="55">
        <f>G120</f>
        <v>49800</v>
      </c>
      <c r="H119" s="56"/>
      <c r="I119" s="66">
        <f>I120</f>
        <v>49800</v>
      </c>
      <c r="J119" s="65"/>
      <c r="K119" s="55">
        <f t="shared" si="8"/>
        <v>0</v>
      </c>
      <c r="L119" s="56"/>
    </row>
    <row r="120" spans="1:12" ht="20.25" customHeight="1">
      <c r="A120" s="62" t="s">
        <v>111</v>
      </c>
      <c r="B120" s="56"/>
      <c r="C120" s="20" t="s">
        <v>122</v>
      </c>
      <c r="D120" s="58" t="s">
        <v>309</v>
      </c>
      <c r="E120" s="59"/>
      <c r="F120" s="56"/>
      <c r="G120" s="55">
        <v>49800</v>
      </c>
      <c r="H120" s="56"/>
      <c r="I120" s="64">
        <v>49800</v>
      </c>
      <c r="J120" s="65"/>
      <c r="K120" s="55">
        <f t="shared" si="8"/>
        <v>0</v>
      </c>
      <c r="L120" s="56"/>
    </row>
    <row r="121" spans="1:12" ht="22.5" customHeight="1">
      <c r="A121" s="57" t="s">
        <v>241</v>
      </c>
      <c r="B121" s="56"/>
      <c r="C121" s="20" t="s">
        <v>242</v>
      </c>
      <c r="D121" s="58" t="s">
        <v>243</v>
      </c>
      <c r="E121" s="59"/>
      <c r="F121" s="56"/>
      <c r="G121" s="67">
        <f>Лист1!D14-Лист2!G7</f>
        <v>-9070.100000000093</v>
      </c>
      <c r="H121" s="56"/>
      <c r="I121" s="64">
        <f>Лист1!E14-Лист2!I7</f>
        <v>7740.209999999963</v>
      </c>
      <c r="J121" s="65"/>
      <c r="K121" s="37" t="s">
        <v>31</v>
      </c>
      <c r="L121" s="56"/>
    </row>
  </sheetData>
  <sheetProtection/>
  <mergeCells count="587">
    <mergeCell ref="K64:L64"/>
    <mergeCell ref="A63:B63"/>
    <mergeCell ref="D63:F63"/>
    <mergeCell ref="G63:H63"/>
    <mergeCell ref="I63:J63"/>
    <mergeCell ref="K63:L63"/>
    <mergeCell ref="A64:B64"/>
    <mergeCell ref="D64:F64"/>
    <mergeCell ref="G64:H64"/>
    <mergeCell ref="I64:J64"/>
    <mergeCell ref="D66:F66"/>
    <mergeCell ref="G66:H66"/>
    <mergeCell ref="I66:J66"/>
    <mergeCell ref="K66:L66"/>
    <mergeCell ref="A65:B65"/>
    <mergeCell ref="D65:F65"/>
    <mergeCell ref="G65:H65"/>
    <mergeCell ref="I65:J65"/>
    <mergeCell ref="K65:L65"/>
    <mergeCell ref="A2:K2"/>
    <mergeCell ref="A3:L3"/>
    <mergeCell ref="A5:B5"/>
    <mergeCell ref="D5:F5"/>
    <mergeCell ref="G5:H5"/>
    <mergeCell ref="D7:F7"/>
    <mergeCell ref="G7:H7"/>
    <mergeCell ref="I7:J7"/>
    <mergeCell ref="K9:L9"/>
    <mergeCell ref="A66:B66"/>
    <mergeCell ref="I5:J5"/>
    <mergeCell ref="K5:L5"/>
    <mergeCell ref="K7:L7"/>
    <mergeCell ref="A6:B6"/>
    <mergeCell ref="D6:F6"/>
    <mergeCell ref="G6:H6"/>
    <mergeCell ref="I6:J6"/>
    <mergeCell ref="K6:L6"/>
    <mergeCell ref="A7:B7"/>
    <mergeCell ref="K8:L8"/>
    <mergeCell ref="A9:B9"/>
    <mergeCell ref="D9:F9"/>
    <mergeCell ref="G9:H9"/>
    <mergeCell ref="I9:J9"/>
    <mergeCell ref="A8:B8"/>
    <mergeCell ref="D8:F8"/>
    <mergeCell ref="G8:H8"/>
    <mergeCell ref="I8:J8"/>
    <mergeCell ref="K11:L11"/>
    <mergeCell ref="A10:B10"/>
    <mergeCell ref="D10:F10"/>
    <mergeCell ref="G10:H10"/>
    <mergeCell ref="I10:J10"/>
    <mergeCell ref="K10:L10"/>
    <mergeCell ref="A11:B11"/>
    <mergeCell ref="D11:F11"/>
    <mergeCell ref="G11:H11"/>
    <mergeCell ref="I11:J11"/>
    <mergeCell ref="K13:L13"/>
    <mergeCell ref="A12:B12"/>
    <mergeCell ref="D12:F12"/>
    <mergeCell ref="G12:H12"/>
    <mergeCell ref="I12:J12"/>
    <mergeCell ref="K12:L12"/>
    <mergeCell ref="A13:B13"/>
    <mergeCell ref="D13:F13"/>
    <mergeCell ref="G13:H13"/>
    <mergeCell ref="I13:J13"/>
    <mergeCell ref="K15:L15"/>
    <mergeCell ref="A14:B14"/>
    <mergeCell ref="D14:F14"/>
    <mergeCell ref="G14:H14"/>
    <mergeCell ref="I14:J14"/>
    <mergeCell ref="K14:L14"/>
    <mergeCell ref="A15:B15"/>
    <mergeCell ref="D15:F15"/>
    <mergeCell ref="G15:H15"/>
    <mergeCell ref="I15:J15"/>
    <mergeCell ref="K17:L17"/>
    <mergeCell ref="A16:B16"/>
    <mergeCell ref="D16:F16"/>
    <mergeCell ref="G16:H16"/>
    <mergeCell ref="I16:J16"/>
    <mergeCell ref="K16:L16"/>
    <mergeCell ref="A17:B17"/>
    <mergeCell ref="D17:F17"/>
    <mergeCell ref="G17:H17"/>
    <mergeCell ref="I17:J17"/>
    <mergeCell ref="K26:L26"/>
    <mergeCell ref="A25:B25"/>
    <mergeCell ref="D25:F25"/>
    <mergeCell ref="G25:H25"/>
    <mergeCell ref="I25:J25"/>
    <mergeCell ref="K25:L25"/>
    <mergeCell ref="A26:B26"/>
    <mergeCell ref="D26:F26"/>
    <mergeCell ref="G26:H26"/>
    <mergeCell ref="I26:J26"/>
    <mergeCell ref="K28:L28"/>
    <mergeCell ref="A27:B27"/>
    <mergeCell ref="D27:F27"/>
    <mergeCell ref="G27:H27"/>
    <mergeCell ref="I27:J27"/>
    <mergeCell ref="K27:L27"/>
    <mergeCell ref="A28:B28"/>
    <mergeCell ref="D28:F28"/>
    <mergeCell ref="I28:J28"/>
    <mergeCell ref="K30:L30"/>
    <mergeCell ref="A29:B29"/>
    <mergeCell ref="D29:F29"/>
    <mergeCell ref="G29:H29"/>
    <mergeCell ref="I29:J29"/>
    <mergeCell ref="K29:L29"/>
    <mergeCell ref="A30:B30"/>
    <mergeCell ref="D30:F30"/>
    <mergeCell ref="I30:J30"/>
    <mergeCell ref="K32:L32"/>
    <mergeCell ref="A31:B31"/>
    <mergeCell ref="D31:F31"/>
    <mergeCell ref="G31:H31"/>
    <mergeCell ref="I31:J31"/>
    <mergeCell ref="K31:L31"/>
    <mergeCell ref="A32:B32"/>
    <mergeCell ref="D32:F32"/>
    <mergeCell ref="I32:J32"/>
    <mergeCell ref="K33:L33"/>
    <mergeCell ref="A34:B34"/>
    <mergeCell ref="D34:F34"/>
    <mergeCell ref="G34:H34"/>
    <mergeCell ref="I34:J34"/>
    <mergeCell ref="K34:L34"/>
    <mergeCell ref="A33:B33"/>
    <mergeCell ref="D33:F33"/>
    <mergeCell ref="G33:H33"/>
    <mergeCell ref="I33:J33"/>
    <mergeCell ref="K35:L35"/>
    <mergeCell ref="A35:B35"/>
    <mergeCell ref="D35:F35"/>
    <mergeCell ref="G35:H35"/>
    <mergeCell ref="I35:J35"/>
    <mergeCell ref="K37:L37"/>
    <mergeCell ref="A36:B36"/>
    <mergeCell ref="D36:F36"/>
    <mergeCell ref="G36:H36"/>
    <mergeCell ref="I36:J36"/>
    <mergeCell ref="K36:L36"/>
    <mergeCell ref="A37:B37"/>
    <mergeCell ref="D37:F37"/>
    <mergeCell ref="G37:H37"/>
    <mergeCell ref="I37:J37"/>
    <mergeCell ref="K39:L39"/>
    <mergeCell ref="A38:B38"/>
    <mergeCell ref="D38:F38"/>
    <mergeCell ref="G38:H38"/>
    <mergeCell ref="I38:J38"/>
    <mergeCell ref="K38:L38"/>
    <mergeCell ref="A39:B39"/>
    <mergeCell ref="D39:F39"/>
    <mergeCell ref="G39:H39"/>
    <mergeCell ref="I39:J39"/>
    <mergeCell ref="K41:L41"/>
    <mergeCell ref="A40:B40"/>
    <mergeCell ref="D40:F40"/>
    <mergeCell ref="G40:H40"/>
    <mergeCell ref="I40:J40"/>
    <mergeCell ref="K40:L40"/>
    <mergeCell ref="A41:B41"/>
    <mergeCell ref="D41:F41"/>
    <mergeCell ref="G41:H41"/>
    <mergeCell ref="I41:J41"/>
    <mergeCell ref="K43:L43"/>
    <mergeCell ref="A42:B42"/>
    <mergeCell ref="D42:F42"/>
    <mergeCell ref="G42:H42"/>
    <mergeCell ref="I42:J42"/>
    <mergeCell ref="K42:L42"/>
    <mergeCell ref="A43:B43"/>
    <mergeCell ref="D43:F43"/>
    <mergeCell ref="G43:H43"/>
    <mergeCell ref="I43:J43"/>
    <mergeCell ref="K45:L45"/>
    <mergeCell ref="A44:B44"/>
    <mergeCell ref="D44:F44"/>
    <mergeCell ref="G44:H44"/>
    <mergeCell ref="I44:J44"/>
    <mergeCell ref="K44:L44"/>
    <mergeCell ref="A45:B45"/>
    <mergeCell ref="D45:F45"/>
    <mergeCell ref="G45:H45"/>
    <mergeCell ref="I45:J45"/>
    <mergeCell ref="K47:L47"/>
    <mergeCell ref="A46:B46"/>
    <mergeCell ref="D46:F46"/>
    <mergeCell ref="G46:H46"/>
    <mergeCell ref="I46:J46"/>
    <mergeCell ref="K46:L46"/>
    <mergeCell ref="A47:B47"/>
    <mergeCell ref="D47:F47"/>
    <mergeCell ref="G47:H47"/>
    <mergeCell ref="I47:J47"/>
    <mergeCell ref="K49:L49"/>
    <mergeCell ref="A48:B48"/>
    <mergeCell ref="D48:F48"/>
    <mergeCell ref="G48:H48"/>
    <mergeCell ref="I48:J48"/>
    <mergeCell ref="K48:L48"/>
    <mergeCell ref="A49:B49"/>
    <mergeCell ref="D49:F49"/>
    <mergeCell ref="G49:H49"/>
    <mergeCell ref="I49:J49"/>
    <mergeCell ref="K51:L51"/>
    <mergeCell ref="A50:B50"/>
    <mergeCell ref="D50:F50"/>
    <mergeCell ref="G50:H50"/>
    <mergeCell ref="I50:J50"/>
    <mergeCell ref="K50:L50"/>
    <mergeCell ref="A51:B51"/>
    <mergeCell ref="D51:F51"/>
    <mergeCell ref="G51:H51"/>
    <mergeCell ref="I51:J51"/>
    <mergeCell ref="K53:L53"/>
    <mergeCell ref="A52:B52"/>
    <mergeCell ref="D52:F52"/>
    <mergeCell ref="G52:H52"/>
    <mergeCell ref="I52:J52"/>
    <mergeCell ref="K52:L52"/>
    <mergeCell ref="A53:B53"/>
    <mergeCell ref="D53:F53"/>
    <mergeCell ref="G53:H53"/>
    <mergeCell ref="I53:J53"/>
    <mergeCell ref="K55:L55"/>
    <mergeCell ref="A54:B54"/>
    <mergeCell ref="D54:F54"/>
    <mergeCell ref="G54:H54"/>
    <mergeCell ref="I54:J54"/>
    <mergeCell ref="K54:L54"/>
    <mergeCell ref="A55:B55"/>
    <mergeCell ref="D55:F55"/>
    <mergeCell ref="G55:H55"/>
    <mergeCell ref="I55:J55"/>
    <mergeCell ref="K57:L57"/>
    <mergeCell ref="A56:B56"/>
    <mergeCell ref="D56:F56"/>
    <mergeCell ref="G56:H56"/>
    <mergeCell ref="I56:J56"/>
    <mergeCell ref="K56:L56"/>
    <mergeCell ref="A57:B57"/>
    <mergeCell ref="D57:F57"/>
    <mergeCell ref="G57:H57"/>
    <mergeCell ref="I57:J57"/>
    <mergeCell ref="K59:L59"/>
    <mergeCell ref="A58:B58"/>
    <mergeCell ref="D58:F58"/>
    <mergeCell ref="G58:H58"/>
    <mergeCell ref="I58:J58"/>
    <mergeCell ref="K58:L58"/>
    <mergeCell ref="A59:B59"/>
    <mergeCell ref="D59:F59"/>
    <mergeCell ref="G59:H59"/>
    <mergeCell ref="I59:J59"/>
    <mergeCell ref="K61:L61"/>
    <mergeCell ref="A60:B60"/>
    <mergeCell ref="D60:F60"/>
    <mergeCell ref="G60:H60"/>
    <mergeCell ref="I60:J60"/>
    <mergeCell ref="K60:L60"/>
    <mergeCell ref="A61:B61"/>
    <mergeCell ref="D61:F61"/>
    <mergeCell ref="G61:H61"/>
    <mergeCell ref="I61:J61"/>
    <mergeCell ref="K67:L67"/>
    <mergeCell ref="A62:B62"/>
    <mergeCell ref="D62:F62"/>
    <mergeCell ref="G62:H62"/>
    <mergeCell ref="I62:J62"/>
    <mergeCell ref="K62:L62"/>
    <mergeCell ref="A67:B67"/>
    <mergeCell ref="D67:F67"/>
    <mergeCell ref="G67:H67"/>
    <mergeCell ref="I67:J67"/>
    <mergeCell ref="K69:L69"/>
    <mergeCell ref="A68:B68"/>
    <mergeCell ref="D68:F68"/>
    <mergeCell ref="G68:H68"/>
    <mergeCell ref="I68:J68"/>
    <mergeCell ref="K68:L68"/>
    <mergeCell ref="A69:B69"/>
    <mergeCell ref="D69:F69"/>
    <mergeCell ref="G69:H69"/>
    <mergeCell ref="I69:J69"/>
    <mergeCell ref="K71:L71"/>
    <mergeCell ref="A70:B70"/>
    <mergeCell ref="D70:F70"/>
    <mergeCell ref="G70:H70"/>
    <mergeCell ref="I70:J70"/>
    <mergeCell ref="K70:L70"/>
    <mergeCell ref="A71:B71"/>
    <mergeCell ref="D71:F71"/>
    <mergeCell ref="G71:H71"/>
    <mergeCell ref="I71:J71"/>
    <mergeCell ref="K73:L73"/>
    <mergeCell ref="A72:B72"/>
    <mergeCell ref="D72:F72"/>
    <mergeCell ref="G72:H72"/>
    <mergeCell ref="I72:J72"/>
    <mergeCell ref="K72:L72"/>
    <mergeCell ref="A73:B73"/>
    <mergeCell ref="D73:F73"/>
    <mergeCell ref="G73:H73"/>
    <mergeCell ref="I73:J73"/>
    <mergeCell ref="K75:L75"/>
    <mergeCell ref="A74:B74"/>
    <mergeCell ref="D74:F74"/>
    <mergeCell ref="G74:H74"/>
    <mergeCell ref="I74:J74"/>
    <mergeCell ref="K74:L74"/>
    <mergeCell ref="A75:B75"/>
    <mergeCell ref="D75:F75"/>
    <mergeCell ref="G75:H75"/>
    <mergeCell ref="I75:J75"/>
    <mergeCell ref="K77:L77"/>
    <mergeCell ref="A76:B76"/>
    <mergeCell ref="D76:F76"/>
    <mergeCell ref="G76:H76"/>
    <mergeCell ref="I76:J76"/>
    <mergeCell ref="K76:L76"/>
    <mergeCell ref="A77:B77"/>
    <mergeCell ref="D77:F77"/>
    <mergeCell ref="G77:H77"/>
    <mergeCell ref="I77:J77"/>
    <mergeCell ref="K79:L79"/>
    <mergeCell ref="A78:B78"/>
    <mergeCell ref="D78:F78"/>
    <mergeCell ref="G78:H78"/>
    <mergeCell ref="I78:J78"/>
    <mergeCell ref="K78:L78"/>
    <mergeCell ref="A79:B79"/>
    <mergeCell ref="D79:F79"/>
    <mergeCell ref="G79:H79"/>
    <mergeCell ref="I79:J79"/>
    <mergeCell ref="K81:L81"/>
    <mergeCell ref="A80:B80"/>
    <mergeCell ref="D80:F80"/>
    <mergeCell ref="G80:H80"/>
    <mergeCell ref="I80:J80"/>
    <mergeCell ref="K80:L80"/>
    <mergeCell ref="A81:B81"/>
    <mergeCell ref="D81:F81"/>
    <mergeCell ref="G81:H81"/>
    <mergeCell ref="I81:J81"/>
    <mergeCell ref="K83:L83"/>
    <mergeCell ref="A82:B82"/>
    <mergeCell ref="D82:F82"/>
    <mergeCell ref="G82:H82"/>
    <mergeCell ref="I82:J82"/>
    <mergeCell ref="K82:L82"/>
    <mergeCell ref="A83:B83"/>
    <mergeCell ref="D83:F83"/>
    <mergeCell ref="G83:H83"/>
    <mergeCell ref="I83:J83"/>
    <mergeCell ref="I84:J84"/>
    <mergeCell ref="K84:L84"/>
    <mergeCell ref="A85:B85"/>
    <mergeCell ref="D85:F85"/>
    <mergeCell ref="G85:H85"/>
    <mergeCell ref="I85:J85"/>
    <mergeCell ref="K85:L85"/>
    <mergeCell ref="A84:B84"/>
    <mergeCell ref="D84:F84"/>
    <mergeCell ref="G84:H84"/>
    <mergeCell ref="K91:L91"/>
    <mergeCell ref="A90:B90"/>
    <mergeCell ref="D90:F90"/>
    <mergeCell ref="G90:H90"/>
    <mergeCell ref="I90:J90"/>
    <mergeCell ref="K90:L90"/>
    <mergeCell ref="A91:B91"/>
    <mergeCell ref="D91:F91"/>
    <mergeCell ref="G91:H91"/>
    <mergeCell ref="I91:J91"/>
    <mergeCell ref="K93:L93"/>
    <mergeCell ref="A92:B92"/>
    <mergeCell ref="D92:F92"/>
    <mergeCell ref="G92:H92"/>
    <mergeCell ref="I92:J92"/>
    <mergeCell ref="K92:L92"/>
    <mergeCell ref="A93:B93"/>
    <mergeCell ref="D93:F93"/>
    <mergeCell ref="G93:H93"/>
    <mergeCell ref="I93:J93"/>
    <mergeCell ref="K95:L95"/>
    <mergeCell ref="A94:B94"/>
    <mergeCell ref="D94:F94"/>
    <mergeCell ref="G94:H94"/>
    <mergeCell ref="I94:J94"/>
    <mergeCell ref="K94:L94"/>
    <mergeCell ref="A95:B95"/>
    <mergeCell ref="D95:F95"/>
    <mergeCell ref="G95:H95"/>
    <mergeCell ref="I95:J95"/>
    <mergeCell ref="K96:L96"/>
    <mergeCell ref="A97:B97"/>
    <mergeCell ref="D97:F97"/>
    <mergeCell ref="G97:H97"/>
    <mergeCell ref="A96:B96"/>
    <mergeCell ref="D96:F96"/>
    <mergeCell ref="G96:H96"/>
    <mergeCell ref="I96:J96"/>
    <mergeCell ref="K102:L102"/>
    <mergeCell ref="A103:B103"/>
    <mergeCell ref="D103:F103"/>
    <mergeCell ref="K97:L97"/>
    <mergeCell ref="A102:B102"/>
    <mergeCell ref="D102:F102"/>
    <mergeCell ref="G102:H102"/>
    <mergeCell ref="I102:J102"/>
    <mergeCell ref="I98:J98"/>
    <mergeCell ref="K98:L98"/>
    <mergeCell ref="A99:B99"/>
    <mergeCell ref="D99:F99"/>
    <mergeCell ref="G99:H99"/>
    <mergeCell ref="I99:J99"/>
    <mergeCell ref="K107:L107"/>
    <mergeCell ref="A106:B106"/>
    <mergeCell ref="D106:F106"/>
    <mergeCell ref="G106:H106"/>
    <mergeCell ref="I106:J106"/>
    <mergeCell ref="K106:L106"/>
    <mergeCell ref="A107:B107"/>
    <mergeCell ref="D107:F107"/>
    <mergeCell ref="G107:H107"/>
    <mergeCell ref="I107:J107"/>
    <mergeCell ref="A112:B112"/>
    <mergeCell ref="D112:F112"/>
    <mergeCell ref="G112:H112"/>
    <mergeCell ref="I109:J109"/>
    <mergeCell ref="K109:L109"/>
    <mergeCell ref="A108:B108"/>
    <mergeCell ref="D108:F108"/>
    <mergeCell ref="G108:H108"/>
    <mergeCell ref="I108:J108"/>
    <mergeCell ref="K108:L108"/>
    <mergeCell ref="A109:B109"/>
    <mergeCell ref="D109:F109"/>
    <mergeCell ref="G109:H109"/>
    <mergeCell ref="A115:B115"/>
    <mergeCell ref="D115:F115"/>
    <mergeCell ref="G115:H115"/>
    <mergeCell ref="I115:J115"/>
    <mergeCell ref="I113:J113"/>
    <mergeCell ref="A114:B114"/>
    <mergeCell ref="D114:F114"/>
    <mergeCell ref="G114:H114"/>
    <mergeCell ref="A113:B113"/>
    <mergeCell ref="D113:F113"/>
    <mergeCell ref="G113:H113"/>
    <mergeCell ref="K116:L116"/>
    <mergeCell ref="I114:J114"/>
    <mergeCell ref="K115:L115"/>
    <mergeCell ref="K114:L114"/>
    <mergeCell ref="I116:J116"/>
    <mergeCell ref="K113:L113"/>
    <mergeCell ref="K117:L117"/>
    <mergeCell ref="A121:B121"/>
    <mergeCell ref="D121:F121"/>
    <mergeCell ref="G121:H121"/>
    <mergeCell ref="I121:J121"/>
    <mergeCell ref="K119:L119"/>
    <mergeCell ref="A120:B120"/>
    <mergeCell ref="D120:F120"/>
    <mergeCell ref="G120:H120"/>
    <mergeCell ref="I120:J120"/>
    <mergeCell ref="K105:L105"/>
    <mergeCell ref="K121:L121"/>
    <mergeCell ref="A117:B117"/>
    <mergeCell ref="D117:F117"/>
    <mergeCell ref="G117:H117"/>
    <mergeCell ref="I117:J117"/>
    <mergeCell ref="A116:B116"/>
    <mergeCell ref="D116:F116"/>
    <mergeCell ref="G116:H116"/>
    <mergeCell ref="I103:J103"/>
    <mergeCell ref="A105:B105"/>
    <mergeCell ref="D105:F105"/>
    <mergeCell ref="G105:H105"/>
    <mergeCell ref="I105:J105"/>
    <mergeCell ref="G104:H104"/>
    <mergeCell ref="I104:J104"/>
    <mergeCell ref="A104:B104"/>
    <mergeCell ref="I18:J18"/>
    <mergeCell ref="K19:L19"/>
    <mergeCell ref="A19:B19"/>
    <mergeCell ref="A101:B101"/>
    <mergeCell ref="D19:F19"/>
    <mergeCell ref="K18:L18"/>
    <mergeCell ref="D101:F101"/>
    <mergeCell ref="G101:H101"/>
    <mergeCell ref="I97:J97"/>
    <mergeCell ref="K99:L99"/>
    <mergeCell ref="A100:B100"/>
    <mergeCell ref="A18:B18"/>
    <mergeCell ref="D18:F18"/>
    <mergeCell ref="G18:H18"/>
    <mergeCell ref="A98:B98"/>
    <mergeCell ref="D98:F98"/>
    <mergeCell ref="G98:H98"/>
    <mergeCell ref="G32:H32"/>
    <mergeCell ref="G30:H30"/>
    <mergeCell ref="G28:H28"/>
    <mergeCell ref="K104:L104"/>
    <mergeCell ref="D100:F100"/>
    <mergeCell ref="G100:H100"/>
    <mergeCell ref="I100:J100"/>
    <mergeCell ref="K100:L100"/>
    <mergeCell ref="I101:J101"/>
    <mergeCell ref="K101:L101"/>
    <mergeCell ref="K103:L103"/>
    <mergeCell ref="D104:F104"/>
    <mergeCell ref="G103:H103"/>
    <mergeCell ref="G19:H19"/>
    <mergeCell ref="I19:J19"/>
    <mergeCell ref="K118:L118"/>
    <mergeCell ref="A119:B119"/>
    <mergeCell ref="D119:F119"/>
    <mergeCell ref="G119:H119"/>
    <mergeCell ref="I119:J119"/>
    <mergeCell ref="A118:B118"/>
    <mergeCell ref="D118:F118"/>
    <mergeCell ref="G118:H118"/>
    <mergeCell ref="I118:J118"/>
    <mergeCell ref="K120:L120"/>
    <mergeCell ref="A110:B110"/>
    <mergeCell ref="D110:F110"/>
    <mergeCell ref="G110:H110"/>
    <mergeCell ref="I110:J110"/>
    <mergeCell ref="K110:L110"/>
    <mergeCell ref="A111:B111"/>
    <mergeCell ref="I111:J111"/>
    <mergeCell ref="K111:L111"/>
    <mergeCell ref="I112:J112"/>
    <mergeCell ref="K112:L112"/>
    <mergeCell ref="D111:F111"/>
    <mergeCell ref="G111:H111"/>
    <mergeCell ref="K89:L89"/>
    <mergeCell ref="A88:B88"/>
    <mergeCell ref="D88:F88"/>
    <mergeCell ref="G88:H88"/>
    <mergeCell ref="I88:J88"/>
    <mergeCell ref="A89:B89"/>
    <mergeCell ref="D89:F89"/>
    <mergeCell ref="G89:H89"/>
    <mergeCell ref="I89:J89"/>
    <mergeCell ref="K88:L88"/>
    <mergeCell ref="K87:L87"/>
    <mergeCell ref="A86:B86"/>
    <mergeCell ref="D86:F86"/>
    <mergeCell ref="G86:H86"/>
    <mergeCell ref="I86:J86"/>
    <mergeCell ref="K86:L86"/>
    <mergeCell ref="A87:B87"/>
    <mergeCell ref="D87:F87"/>
    <mergeCell ref="G87:H87"/>
    <mergeCell ref="I87:J87"/>
    <mergeCell ref="K21:L21"/>
    <mergeCell ref="A20:B20"/>
    <mergeCell ref="D20:F20"/>
    <mergeCell ref="G20:H20"/>
    <mergeCell ref="I20:J20"/>
    <mergeCell ref="K20:L20"/>
    <mergeCell ref="A21:B21"/>
    <mergeCell ref="D21:F21"/>
    <mergeCell ref="G21:H21"/>
    <mergeCell ref="I21:J21"/>
    <mergeCell ref="K23:L23"/>
    <mergeCell ref="A22:B22"/>
    <mergeCell ref="D22:F22"/>
    <mergeCell ref="G22:H22"/>
    <mergeCell ref="I22:J22"/>
    <mergeCell ref="K22:L22"/>
    <mergeCell ref="A23:B23"/>
    <mergeCell ref="D23:F23"/>
    <mergeCell ref="G23:H23"/>
    <mergeCell ref="I23:J23"/>
    <mergeCell ref="K24:L24"/>
    <mergeCell ref="A24:B24"/>
    <mergeCell ref="D24:F24"/>
    <mergeCell ref="G24:H24"/>
    <mergeCell ref="I24:J24"/>
  </mergeCells>
  <printOptions/>
  <pageMargins left="0.3937007874015748" right="0.3937007874015748" top="0.3937007874015748" bottom="0.3937007874015748" header="0.3937007874015748" footer="0.3937007874015748"/>
  <pageSetup fitToHeight="0" fitToWidth="1" horizontalDpi="300" verticalDpi="3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5"/>
  <sheetViews>
    <sheetView showGridLines="0" tabSelected="1" zoomScalePageLayoutView="0" workbookViewId="0" topLeftCell="A1">
      <pane ySplit="2" topLeftCell="BM3" activePane="bottomLeft" state="frozen"/>
      <selection pane="topLeft" activeCell="A1" sqref="A1"/>
      <selection pane="bottomLeft" activeCell="G17" sqref="G17:H17"/>
    </sheetView>
  </sheetViews>
  <sheetFormatPr defaultColWidth="9.140625" defaultRowHeight="15"/>
  <cols>
    <col min="1" max="1" width="16.8515625" style="0" customWidth="1"/>
    <col min="2" max="2" width="10.8515625" style="0" customWidth="1"/>
    <col min="3" max="3" width="5.57421875" style="0" customWidth="1"/>
    <col min="4" max="4" width="0.42578125" style="0" customWidth="1"/>
    <col min="5" max="5" width="16.8515625" style="0" customWidth="1"/>
    <col min="6" max="6" width="5.421875" style="0" customWidth="1"/>
    <col min="7" max="7" width="11.421875" style="0" customWidth="1"/>
    <col min="8" max="8" width="3.421875" style="0" customWidth="1"/>
    <col min="9" max="9" width="13.28125" style="0" customWidth="1"/>
    <col min="10" max="10" width="1.57421875" style="0" customWidth="1"/>
    <col min="11" max="11" width="15.140625" style="0" customWidth="1"/>
    <col min="12" max="12" width="0.13671875" style="0" customWidth="1"/>
  </cols>
  <sheetData>
    <row r="1" ht="2.25" customHeight="1"/>
    <row r="2" spans="1:11" ht="11.25" customHeight="1">
      <c r="A2" s="79" t="s">
        <v>244</v>
      </c>
      <c r="B2" s="48"/>
      <c r="C2" s="48"/>
      <c r="D2" s="48"/>
      <c r="E2" s="48"/>
      <c r="F2" s="48"/>
      <c r="G2" s="48"/>
      <c r="H2" s="48"/>
      <c r="I2" s="48"/>
      <c r="J2" s="48"/>
      <c r="K2" s="48"/>
    </row>
    <row r="3" spans="1:12" ht="21" customHeight="1">
      <c r="A3" s="49" t="s">
        <v>245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</row>
    <row r="4" spans="1:12" ht="62.25" customHeight="1">
      <c r="A4" s="34" t="s">
        <v>17</v>
      </c>
      <c r="B4" s="35"/>
      <c r="C4" s="11" t="s">
        <v>18</v>
      </c>
      <c r="D4" s="36" t="s">
        <v>246</v>
      </c>
      <c r="E4" s="74"/>
      <c r="F4" s="35"/>
      <c r="G4" s="36" t="s">
        <v>20</v>
      </c>
      <c r="H4" s="35"/>
      <c r="I4" s="36" t="s">
        <v>21</v>
      </c>
      <c r="J4" s="35"/>
      <c r="K4" s="75" t="s">
        <v>22</v>
      </c>
      <c r="L4" s="76"/>
    </row>
    <row r="5" spans="1:12" ht="16.5" customHeight="1">
      <c r="A5" s="95" t="s">
        <v>23</v>
      </c>
      <c r="B5" s="96"/>
      <c r="C5" s="14" t="s">
        <v>24</v>
      </c>
      <c r="D5" s="97" t="s">
        <v>25</v>
      </c>
      <c r="E5" s="98"/>
      <c r="F5" s="96"/>
      <c r="G5" s="97" t="s">
        <v>26</v>
      </c>
      <c r="H5" s="96"/>
      <c r="I5" s="97" t="s">
        <v>27</v>
      </c>
      <c r="J5" s="96"/>
      <c r="K5" s="99" t="s">
        <v>28</v>
      </c>
      <c r="L5" s="100"/>
    </row>
    <row r="6" spans="1:12" ht="21.75" customHeight="1">
      <c r="A6" s="101" t="s">
        <v>247</v>
      </c>
      <c r="B6" s="56"/>
      <c r="C6" s="17" t="s">
        <v>248</v>
      </c>
      <c r="D6" s="102" t="s">
        <v>31</v>
      </c>
      <c r="E6" s="59"/>
      <c r="F6" s="56"/>
      <c r="G6" s="67">
        <f>G11+G16</f>
        <v>9070.100000000093</v>
      </c>
      <c r="H6" s="56"/>
      <c r="I6" s="103">
        <f>I7</f>
        <v>-7740.209999999963</v>
      </c>
      <c r="J6" s="56"/>
      <c r="K6" s="60">
        <f>G6-I6</f>
        <v>16810.310000000056</v>
      </c>
      <c r="L6" s="56"/>
    </row>
    <row r="7" spans="1:12" ht="25.5" customHeight="1">
      <c r="A7" s="89" t="s">
        <v>249</v>
      </c>
      <c r="B7" s="90"/>
      <c r="C7" s="20">
        <v>700</v>
      </c>
      <c r="D7" s="58" t="s">
        <v>250</v>
      </c>
      <c r="E7" s="59"/>
      <c r="F7" s="56"/>
      <c r="G7" s="67">
        <f>G12+G17</f>
        <v>9070.100000000093</v>
      </c>
      <c r="H7" s="56"/>
      <c r="I7" s="67">
        <f>I8</f>
        <v>-7740.209999999963</v>
      </c>
      <c r="J7" s="56"/>
      <c r="K7" s="60">
        <f>G7-I7</f>
        <v>16810.310000000056</v>
      </c>
      <c r="L7" s="56"/>
    </row>
    <row r="8" spans="1:12" ht="30" customHeight="1">
      <c r="A8" s="89" t="s">
        <v>251</v>
      </c>
      <c r="B8" s="90"/>
      <c r="C8" s="20">
        <v>700</v>
      </c>
      <c r="D8" s="58" t="s">
        <v>252</v>
      </c>
      <c r="E8" s="59"/>
      <c r="F8" s="56"/>
      <c r="G8" s="67">
        <f>G13+G18</f>
        <v>9070.100000000093</v>
      </c>
      <c r="H8" s="56"/>
      <c r="I8" s="67">
        <f>I9+I14</f>
        <v>-7740.209999999963</v>
      </c>
      <c r="J8" s="56"/>
      <c r="K8" s="60">
        <f>G8-I8</f>
        <v>16810.310000000056</v>
      </c>
      <c r="L8" s="56"/>
    </row>
    <row r="9" spans="1:12" ht="28.5" customHeight="1">
      <c r="A9" s="89" t="s">
        <v>253</v>
      </c>
      <c r="B9" s="90"/>
      <c r="C9" s="20">
        <v>710</v>
      </c>
      <c r="D9" s="58" t="s">
        <v>254</v>
      </c>
      <c r="E9" s="59"/>
      <c r="F9" s="56"/>
      <c r="G9" s="67">
        <f>G10</f>
        <v>-2469428</v>
      </c>
      <c r="H9" s="56"/>
      <c r="I9" s="67">
        <f>I10</f>
        <v>-2464567.35</v>
      </c>
      <c r="J9" s="56"/>
      <c r="K9" s="67">
        <f>K10+K14</f>
        <v>16810.310000000056</v>
      </c>
      <c r="L9" s="56"/>
    </row>
    <row r="10" spans="1:12" ht="24.75" customHeight="1">
      <c r="A10" s="89" t="s">
        <v>255</v>
      </c>
      <c r="B10" s="90"/>
      <c r="C10" s="20">
        <v>710</v>
      </c>
      <c r="D10" s="58" t="s">
        <v>256</v>
      </c>
      <c r="E10" s="59"/>
      <c r="F10" s="56"/>
      <c r="G10" s="67">
        <f>G11</f>
        <v>-2469428</v>
      </c>
      <c r="H10" s="56"/>
      <c r="I10" s="67">
        <f>I11</f>
        <v>-2464567.35</v>
      </c>
      <c r="J10" s="56"/>
      <c r="K10" s="67">
        <f aca="true" t="shared" si="0" ref="K10:K17">G10-I10</f>
        <v>-4860.649999999907</v>
      </c>
      <c r="L10" s="56"/>
    </row>
    <row r="11" spans="1:12" ht="26.25" customHeight="1">
      <c r="A11" s="89" t="s">
        <v>257</v>
      </c>
      <c r="B11" s="90"/>
      <c r="C11" s="20">
        <v>710</v>
      </c>
      <c r="D11" s="58" t="s">
        <v>258</v>
      </c>
      <c r="E11" s="59"/>
      <c r="F11" s="56"/>
      <c r="G11" s="67">
        <f>G12</f>
        <v>-2469428</v>
      </c>
      <c r="H11" s="56"/>
      <c r="I11" s="67">
        <f>I12</f>
        <v>-2464567.35</v>
      </c>
      <c r="J11" s="56"/>
      <c r="K11" s="67">
        <f>K12</f>
        <v>-4860.649999999907</v>
      </c>
      <c r="L11" s="56"/>
    </row>
    <row r="12" spans="1:12" ht="37.5" customHeight="1">
      <c r="A12" s="89" t="s">
        <v>259</v>
      </c>
      <c r="B12" s="90"/>
      <c r="C12" s="20">
        <v>710</v>
      </c>
      <c r="D12" s="58" t="s">
        <v>260</v>
      </c>
      <c r="E12" s="59"/>
      <c r="F12" s="56"/>
      <c r="G12" s="67">
        <f>G13</f>
        <v>-2469428</v>
      </c>
      <c r="H12" s="56"/>
      <c r="I12" s="67">
        <f>I13</f>
        <v>-2464567.35</v>
      </c>
      <c r="J12" s="56"/>
      <c r="K12" s="67">
        <f>K13</f>
        <v>-4860.649999999907</v>
      </c>
      <c r="L12" s="56"/>
    </row>
    <row r="13" spans="1:12" ht="15.75">
      <c r="A13" s="93" t="s">
        <v>1</v>
      </c>
      <c r="B13" s="94"/>
      <c r="C13" s="20">
        <v>710</v>
      </c>
      <c r="D13" s="58" t="s">
        <v>261</v>
      </c>
      <c r="E13" s="59"/>
      <c r="F13" s="56"/>
      <c r="G13" s="67">
        <f>-Лист1!D14</f>
        <v>-2469428</v>
      </c>
      <c r="H13" s="56"/>
      <c r="I13" s="67">
        <f>-Лист1!E14</f>
        <v>-2464567.35</v>
      </c>
      <c r="J13" s="56"/>
      <c r="K13" s="67">
        <f t="shared" si="0"/>
        <v>-4860.649999999907</v>
      </c>
      <c r="L13" s="56"/>
    </row>
    <row r="14" spans="1:12" ht="27.75" customHeight="1">
      <c r="A14" s="89" t="s">
        <v>262</v>
      </c>
      <c r="B14" s="90"/>
      <c r="C14" s="20">
        <v>720</v>
      </c>
      <c r="D14" s="58" t="s">
        <v>263</v>
      </c>
      <c r="E14" s="59"/>
      <c r="F14" s="56"/>
      <c r="G14" s="67">
        <f>G15</f>
        <v>2478498.1</v>
      </c>
      <c r="H14" s="56"/>
      <c r="I14" s="67">
        <f>I15</f>
        <v>2456827.14</v>
      </c>
      <c r="J14" s="56"/>
      <c r="K14" s="67">
        <f t="shared" si="0"/>
        <v>21670.959999999963</v>
      </c>
      <c r="L14" s="56"/>
    </row>
    <row r="15" spans="1:12" ht="30" customHeight="1">
      <c r="A15" s="89" t="s">
        <v>264</v>
      </c>
      <c r="B15" s="90"/>
      <c r="C15" s="20">
        <v>720</v>
      </c>
      <c r="D15" s="58" t="s">
        <v>265</v>
      </c>
      <c r="E15" s="59"/>
      <c r="F15" s="56"/>
      <c r="G15" s="67">
        <f>G16</f>
        <v>2478498.1</v>
      </c>
      <c r="H15" s="56"/>
      <c r="I15" s="67">
        <f>I16</f>
        <v>2456827.14</v>
      </c>
      <c r="J15" s="56"/>
      <c r="K15" s="67">
        <f t="shared" si="0"/>
        <v>21670.959999999963</v>
      </c>
      <c r="L15" s="56"/>
    </row>
    <row r="16" spans="1:12" ht="27.75" customHeight="1">
      <c r="A16" s="89" t="s">
        <v>266</v>
      </c>
      <c r="B16" s="90"/>
      <c r="C16" s="20">
        <v>720</v>
      </c>
      <c r="D16" s="58" t="s">
        <v>267</v>
      </c>
      <c r="E16" s="59"/>
      <c r="F16" s="56"/>
      <c r="G16" s="67">
        <f>G17</f>
        <v>2478498.1</v>
      </c>
      <c r="H16" s="56"/>
      <c r="I16" s="67">
        <f>I17</f>
        <v>2456827.14</v>
      </c>
      <c r="J16" s="56"/>
      <c r="K16" s="67">
        <f t="shared" si="0"/>
        <v>21670.959999999963</v>
      </c>
      <c r="L16" s="56"/>
    </row>
    <row r="17" spans="1:12" ht="39" customHeight="1">
      <c r="A17" s="89" t="s">
        <v>268</v>
      </c>
      <c r="B17" s="90"/>
      <c r="C17" s="20">
        <v>720</v>
      </c>
      <c r="D17" s="58" t="s">
        <v>269</v>
      </c>
      <c r="E17" s="59"/>
      <c r="F17" s="56"/>
      <c r="G17" s="67">
        <f>G18</f>
        <v>2478498.1</v>
      </c>
      <c r="H17" s="56"/>
      <c r="I17" s="67">
        <f>I18</f>
        <v>2456827.14</v>
      </c>
      <c r="J17" s="56"/>
      <c r="K17" s="67">
        <f t="shared" si="0"/>
        <v>21670.959999999963</v>
      </c>
      <c r="L17" s="56"/>
    </row>
    <row r="18" spans="1:12" ht="15.75">
      <c r="A18" s="91" t="s">
        <v>1</v>
      </c>
      <c r="B18" s="92"/>
      <c r="C18" s="20">
        <v>720</v>
      </c>
      <c r="D18" s="58" t="s">
        <v>270</v>
      </c>
      <c r="E18" s="59"/>
      <c r="F18" s="56"/>
      <c r="G18" s="67">
        <f>Лист2!G7</f>
        <v>2478498.1</v>
      </c>
      <c r="H18" s="56"/>
      <c r="I18" s="67">
        <f>Лист2!I7</f>
        <v>2456827.14</v>
      </c>
      <c r="J18" s="56"/>
      <c r="K18" s="63" t="s">
        <v>57</v>
      </c>
      <c r="L18" s="56"/>
    </row>
    <row r="19" ht="409.5" customHeight="1" hidden="1"/>
    <row r="20" spans="1:12" ht="18" customHeight="1">
      <c r="A20" s="82" t="s">
        <v>271</v>
      </c>
      <c r="B20" s="48"/>
      <c r="C20" s="83" t="s">
        <v>1</v>
      </c>
      <c r="D20" s="52"/>
      <c r="E20" s="52"/>
      <c r="F20" s="52"/>
      <c r="G20" s="84" t="s">
        <v>1</v>
      </c>
      <c r="H20" s="48"/>
      <c r="I20" s="85" t="s">
        <v>282</v>
      </c>
      <c r="J20" s="52"/>
      <c r="K20" s="52"/>
      <c r="L20" s="52"/>
    </row>
    <row r="21" spans="1:12" ht="18" customHeight="1">
      <c r="A21" s="84" t="s">
        <v>1</v>
      </c>
      <c r="B21" s="48"/>
      <c r="C21" s="86" t="s">
        <v>272</v>
      </c>
      <c r="D21" s="48"/>
      <c r="E21" s="48"/>
      <c r="F21" s="48"/>
      <c r="G21" s="84" t="s">
        <v>1</v>
      </c>
      <c r="H21" s="48"/>
      <c r="I21" s="87" t="s">
        <v>273</v>
      </c>
      <c r="J21" s="88"/>
      <c r="K21" s="88"/>
      <c r="L21" s="88"/>
    </row>
    <row r="22" spans="1:12" ht="18" customHeight="1">
      <c r="A22" s="82" t="s">
        <v>274</v>
      </c>
      <c r="B22" s="48"/>
      <c r="C22" s="83" t="s">
        <v>1</v>
      </c>
      <c r="D22" s="52"/>
      <c r="E22" s="52"/>
      <c r="F22" s="52"/>
      <c r="G22" s="84" t="s">
        <v>1</v>
      </c>
      <c r="H22" s="48"/>
      <c r="I22" s="85" t="s">
        <v>283</v>
      </c>
      <c r="J22" s="52"/>
      <c r="K22" s="52"/>
      <c r="L22" s="52"/>
    </row>
    <row r="23" spans="1:12" ht="18" customHeight="1">
      <c r="A23" s="84" t="s">
        <v>1</v>
      </c>
      <c r="B23" s="48"/>
      <c r="C23" s="86" t="s">
        <v>272</v>
      </c>
      <c r="D23" s="48"/>
      <c r="E23" s="48"/>
      <c r="F23" s="48"/>
      <c r="G23" s="84" t="s">
        <v>1</v>
      </c>
      <c r="H23" s="48"/>
      <c r="I23" s="87" t="s">
        <v>273</v>
      </c>
      <c r="J23" s="88"/>
      <c r="K23" s="88"/>
      <c r="L23" s="88"/>
    </row>
    <row r="24" spans="1:12" ht="30.75" customHeight="1">
      <c r="A24" s="82" t="s">
        <v>275</v>
      </c>
      <c r="B24" s="48"/>
      <c r="C24" s="83" t="s">
        <v>1</v>
      </c>
      <c r="D24" s="52"/>
      <c r="E24" s="52"/>
      <c r="F24" s="52"/>
      <c r="G24" s="84" t="s">
        <v>1</v>
      </c>
      <c r="H24" s="48"/>
      <c r="I24" s="85"/>
      <c r="J24" s="52"/>
      <c r="K24" s="52"/>
      <c r="L24" s="52"/>
    </row>
    <row r="25" spans="1:12" ht="18" customHeight="1">
      <c r="A25" s="84" t="s">
        <v>1</v>
      </c>
      <c r="B25" s="48"/>
      <c r="C25" s="86" t="s">
        <v>272</v>
      </c>
      <c r="D25" s="48"/>
      <c r="E25" s="48"/>
      <c r="F25" s="48"/>
      <c r="G25" s="84" t="s">
        <v>1</v>
      </c>
      <c r="H25" s="48"/>
      <c r="I25" s="87" t="s">
        <v>273</v>
      </c>
      <c r="J25" s="88"/>
      <c r="K25" s="88"/>
      <c r="L25" s="88"/>
    </row>
    <row r="26" ht="409.5" customHeight="1" hidden="1"/>
  </sheetData>
  <sheetProtection/>
  <mergeCells count="101">
    <mergeCell ref="A2:K2"/>
    <mergeCell ref="A3:L3"/>
    <mergeCell ref="A4:B4"/>
    <mergeCell ref="D4:F4"/>
    <mergeCell ref="G4:H4"/>
    <mergeCell ref="I4:J4"/>
    <mergeCell ref="K4:L4"/>
    <mergeCell ref="K6:L6"/>
    <mergeCell ref="A5:B5"/>
    <mergeCell ref="D5:F5"/>
    <mergeCell ref="G5:H5"/>
    <mergeCell ref="I5:J5"/>
    <mergeCell ref="K5:L5"/>
    <mergeCell ref="A6:B6"/>
    <mergeCell ref="D6:F6"/>
    <mergeCell ref="G6:H6"/>
    <mergeCell ref="I6:J6"/>
    <mergeCell ref="K8:L8"/>
    <mergeCell ref="A7:B7"/>
    <mergeCell ref="D7:F7"/>
    <mergeCell ref="G7:H7"/>
    <mergeCell ref="I7:J7"/>
    <mergeCell ref="K7:L7"/>
    <mergeCell ref="A8:B8"/>
    <mergeCell ref="D8:F8"/>
    <mergeCell ref="G8:H8"/>
    <mergeCell ref="I8:J8"/>
    <mergeCell ref="K10:L10"/>
    <mergeCell ref="A9:B9"/>
    <mergeCell ref="D9:F9"/>
    <mergeCell ref="G9:H9"/>
    <mergeCell ref="I9:J9"/>
    <mergeCell ref="K9:L9"/>
    <mergeCell ref="A10:B10"/>
    <mergeCell ref="D10:F10"/>
    <mergeCell ref="G10:H10"/>
    <mergeCell ref="I10:J10"/>
    <mergeCell ref="K12:L12"/>
    <mergeCell ref="A11:B11"/>
    <mergeCell ref="D11:F11"/>
    <mergeCell ref="G11:H11"/>
    <mergeCell ref="I11:J11"/>
    <mergeCell ref="K11:L11"/>
    <mergeCell ref="A12:B12"/>
    <mergeCell ref="D12:F12"/>
    <mergeCell ref="G12:H12"/>
    <mergeCell ref="I12:J12"/>
    <mergeCell ref="K14:L14"/>
    <mergeCell ref="A13:B13"/>
    <mergeCell ref="D13:F13"/>
    <mergeCell ref="G13:H13"/>
    <mergeCell ref="I13:J13"/>
    <mergeCell ref="K13:L13"/>
    <mergeCell ref="A14:B14"/>
    <mergeCell ref="D14:F14"/>
    <mergeCell ref="G14:H14"/>
    <mergeCell ref="I14:J14"/>
    <mergeCell ref="K16:L16"/>
    <mergeCell ref="A15:B15"/>
    <mergeCell ref="D15:F15"/>
    <mergeCell ref="G15:H15"/>
    <mergeCell ref="I15:J15"/>
    <mergeCell ref="K15:L15"/>
    <mergeCell ref="A16:B16"/>
    <mergeCell ref="D16:F16"/>
    <mergeCell ref="G16:H16"/>
    <mergeCell ref="I16:J16"/>
    <mergeCell ref="K18:L18"/>
    <mergeCell ref="A17:B17"/>
    <mergeCell ref="D17:F17"/>
    <mergeCell ref="G17:H17"/>
    <mergeCell ref="I17:J17"/>
    <mergeCell ref="K17:L17"/>
    <mergeCell ref="A18:B18"/>
    <mergeCell ref="D18:F18"/>
    <mergeCell ref="G18:H18"/>
    <mergeCell ref="I18:J18"/>
    <mergeCell ref="A21:B21"/>
    <mergeCell ref="C21:F21"/>
    <mergeCell ref="G21:H21"/>
    <mergeCell ref="I21:L21"/>
    <mergeCell ref="A20:B20"/>
    <mergeCell ref="C20:F20"/>
    <mergeCell ref="G20:H20"/>
    <mergeCell ref="I20:L20"/>
    <mergeCell ref="A23:B23"/>
    <mergeCell ref="C23:F23"/>
    <mergeCell ref="G23:H23"/>
    <mergeCell ref="I23:L23"/>
    <mergeCell ref="A22:B22"/>
    <mergeCell ref="C22:F22"/>
    <mergeCell ref="G22:H22"/>
    <mergeCell ref="I22:L22"/>
    <mergeCell ref="A25:B25"/>
    <mergeCell ref="C25:F25"/>
    <mergeCell ref="G25:H25"/>
    <mergeCell ref="I25:L25"/>
    <mergeCell ref="A24:B24"/>
    <mergeCell ref="C24:F24"/>
    <mergeCell ref="G24:H24"/>
    <mergeCell ref="I24:L24"/>
  </mergeCells>
  <printOptions/>
  <pageMargins left="0.393700787401575" right="0.393700787401575" top="0.393700787401575" bottom="0.393700787401575" header="0.393700787401575" footer="0.393700787401575"/>
  <pageSetup fitToHeight="1" fitToWidth="1" horizontalDpi="300" verticalDpi="300" orientation="portrait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B1">
      <selection activeCell="A1" sqref="A1"/>
    </sheetView>
  </sheetViews>
  <sheetFormatPr defaultColWidth="9.140625" defaultRowHeight="15"/>
  <cols>
    <col min="1" max="1" width="0" style="0" hidden="1" customWidth="1"/>
  </cols>
  <sheetData>
    <row r="1" ht="12.75" customHeight="1"/>
  </sheetData>
  <sheetProtection/>
  <printOptions/>
  <pageMargins left="0.393700787401575" right="0.393700787401575" top="0.393700787401575" bottom="0.393700787401575" header="0.393700787401575" footer="0.39370078740157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zaharovka</dc:creator>
  <cp:keywords/>
  <dc:description/>
  <cp:lastModifiedBy>ОАБП</cp:lastModifiedBy>
  <cp:lastPrinted>2017-07-04T08:56:44Z</cp:lastPrinted>
  <dcterms:created xsi:type="dcterms:W3CDTF">2017-02-03T05:02:35Z</dcterms:created>
  <dcterms:modified xsi:type="dcterms:W3CDTF">2018-01-12T03:34:54Z</dcterms:modified>
  <cp:category/>
  <cp:version/>
  <cp:contentType/>
  <cp:contentStatus/>
</cp:coreProperties>
</file>