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<sst xmlns="http://schemas.openxmlformats.org/spreadsheetml/2006/main" count="703" uniqueCount="372">
  <si>
    <t xml:space="preserve">      3) Утвердить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2019 год и плановый период 2020-2021 годов согласно приложению 7 к настоящему Решению.</t>
  </si>
  <si>
    <t xml:space="preserve">      2) Утвердить ведомственную структуру расходов бюджета поселения на 2019 год и плановый период 2020-2021 годов согласно приложению 6 к настоящему Решению.</t>
  </si>
  <si>
    <t xml:space="preserve">      2. Направить в  2019 году и плановом периоде 2020-2021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2019 году - 140 452,00 рублей, в плановом периоде 2020-2021 годов - по 156 100,00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Александровского сельского Совета депутатов.</t>
  </si>
  <si>
    <t xml:space="preserve">     Статья 5. Изменение показателей сводной бюджетной росписи  бюджета поселения</t>
  </si>
  <si>
    <t xml:space="preserve">     1.Установить, что глава Захаровского сельсовета Казачинского района,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бюджетную роспись бюджета поселения  на 2019 год и плановый период 2020-2021 годов без внесения изменений в настоящее Решение: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</si>
  <si>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</si>
  <si>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 муниципальных учреждений,  в том числе путем изменения типа существующих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их деятельности;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</si>
  <si>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</si>
  <si>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 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</si>
  <si>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</si>
  <si>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</si>
  <si>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   з) на сумму средств межбюджетных трансфертов, передаваемых из районного бюджета  на осуществление отдельных целевых расходов на основании федеральных 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Казачинского района, а также соглашений, заключенных с главными распорядителями средств районного бюджета, и уведомлений главных распорядителей средств районного бюджета;</t>
  </si>
  <si>
    <t xml:space="preserve">    и) в случае уменьшения суммы средств межбюджетных трансфертов из районного бюджета.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</si>
  <si>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</si>
  <si>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</si>
  <si>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 годах увеличиваются (индексируются), в 2019 году на 4,3 процента с 01 октября 2019 года и плановом периоде 2020-2021 годов на коэффицент, равный 1;  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</si>
  <si>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</si>
  <si>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>15.11.2018г.                                                      С. Захаровка                                № 32-80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</si>
  <si>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2019 году и плановом периоде 2020-2021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</si>
  <si>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 Статья 8. Индексация заработной платы работников муниципальных учреждений</t>
  </si>
  <si>
    <t xml:space="preserve">      Заработная плата работников муниципальных казенных, бюджетных учреждений увеличивается (индексируется): в 2019 году на 4,3 процента с 1 октября 2019 года, в плановом периоде 2020 - 2021 годов на коэффициент, равный 1.
       </t>
  </si>
  <si>
    <t xml:space="preserve">    Статья 9.  Особенности использования средств, получаемых сельскими бюджетными учреждениями в 2019 году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</si>
  <si>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</si>
  <si>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</si>
  <si>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</si>
  <si>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</si>
  <si>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Статья 10. Особенности исполнения бюджета поселения в 2019 году</t>
  </si>
  <si>
    <t xml:space="preserve">      1) Установить, что не использованные по состоянию на 1 января 2019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2019 года.</t>
  </si>
  <si>
    <t xml:space="preserve">       2) Остатки средств бюджета поселения на 1 января 2019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2019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</si>
  <si>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2019 года обязательствам, производится главными распорядителями средств бюджета поселения за счет утвержденных им бюджетных ассигнований на 2019 год.</t>
  </si>
  <si>
    <t xml:space="preserve">      Статья 11. Дорожный фонд Администрации Захаровского сельсовета</t>
  </si>
  <si>
    <t xml:space="preserve">      Утвердить объем бюджетных ассигнований дорожного фонда Администрации Захаровского сельсовета  на 2019 год в сумме 60 000,00 рублей, на 2020 год в сумме 48 100,00 рублей, на 2021 год в сумме 54 600,00 рублей.</t>
  </si>
  <si>
    <t xml:space="preserve">     Статья 12. Резервный  фонд  Администрации Захаровского сельсовета 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</si>
  <si>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2019 год в сумме 1 000,00 рублей, на 2020 год в сумме 1 000,00 рублей, на 2021 год в сумме 1 000,00 рублей.</t>
  </si>
  <si>
    <t xml:space="preserve">      Статья 13. Муниципальный внутренний долг Захаровского сельсовета</t>
  </si>
  <si>
    <t xml:space="preserve">     1.Установить верхний предел муниципального внутреннего долга по долговым обязательствам поселения:</t>
  </si>
  <si>
    <t xml:space="preserve">     на 1 января 2020 года по долговым обязательствам в сумме  0 рублей, в том числе по муниципальным гарантиям в сумме 0 рублей;</t>
  </si>
  <si>
    <t xml:space="preserve">      на 1 января 2021 года по долговым обязательствам в сумме 0 рублей, в том числе по муниципальным гарантиям в сумме 0 рублей;</t>
  </si>
  <si>
    <t xml:space="preserve">      на 1 января 2022 года по долговым обязательствам в сумме 0 рублей, в том числе по муниципальным гарантиям в сумме 0 рублей.</t>
  </si>
  <si>
    <t xml:space="preserve">     539 572,00 рубль в 2019 году</t>
  </si>
  <si>
    <t xml:space="preserve">     512 834 рубль в 2020 году</t>
  </si>
  <si>
    <t xml:space="preserve">     513 809,00 рубль в 2021 году</t>
  </si>
  <si>
    <t xml:space="preserve">     3. Установить предельный объем муниципального долга Захаровского сельсовета в сумме:</t>
  </si>
  <si>
    <t xml:space="preserve">      2. Предельный объем расходов на обслуживание муниципального долга Захаровского сельсовета не должен превышать: </t>
  </si>
  <si>
    <t>802 2 02 035118 00 0000 150</t>
  </si>
  <si>
    <t>810 2 02 035118 10 0000 150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</si>
  <si>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</si>
  <si>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</si>
  <si>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</si>
  <si>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</si>
  <si>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 xml:space="preserve">    34 440,00 рублей в 2021 году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</si>
  <si>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</si>
  <si>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</si>
  <si>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</si>
  <si>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</si>
  <si>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</si>
  <si>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</si>
  <si>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</si>
  <si>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</si>
  <si>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</si>
  <si>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</si>
  <si>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</si>
  <si>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</si>
  <si>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</si>
  <si>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</si>
  <si>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</si>
  <si>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</si>
  <si>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</si>
  <si>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</si>
  <si>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</si>
  <si>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</si>
  <si>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</si>
  <si>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</si>
  <si>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</si>
  <si>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</si>
  <si>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</si>
  <si>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</si>
  <si>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</si>
  <si>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</si>
  <si>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</si>
  <si>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</si>
  <si>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</si>
  <si>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</si>
  <si>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</si>
  <si>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</si>
  <si>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</si>
  <si>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</si>
  <si>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</si>
  <si>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</si>
  <si>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</si>
  <si>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</si>
  <si>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</si>
  <si>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</si>
  <si>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</si>
  <si>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</si>
  <si>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</si>
  <si>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</si>
  <si>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</si>
  <si>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>Субвенции  бюджетам поселений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</si>
  <si>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</si>
  <si>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</si>
  <si>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</si>
  <si>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</si>
  <si>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</si>
  <si>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</si>
  <si>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</si>
  <si>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</si>
  <si>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</si>
  <si>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</si>
  <si>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</si>
  <si>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</si>
  <si>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</si>
  <si>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</si>
  <si>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</si>
  <si>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</si>
  <si>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</si>
  <si>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</si>
  <si>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</si>
  <si>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</si>
  <si>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</si>
  <si>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</si>
  <si>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</si>
  <si>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</si>
  <si>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</si>
  <si>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</si>
  <si>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</si>
  <si>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</si>
  <si>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</si>
  <si>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</si>
  <si>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</si>
  <si>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</si>
  <si>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</si>
  <si>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</si>
  <si>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</si>
  <si>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</si>
  <si>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</si>
  <si>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</si>
  <si>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</si>
  <si>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</si>
  <si>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</si>
  <si>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</si>
  <si>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</si>
  <si>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</si>
  <si>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</si>
  <si>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</si>
  <si>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</si>
  <si>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</si>
  <si>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</si>
  <si>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</si>
  <si>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</si>
  <si>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</si>
  <si>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</si>
  <si>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</si>
  <si>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</si>
  <si>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</si>
  <si>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</si>
  <si>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</si>
  <si>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</si>
  <si>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</si>
  <si>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</si>
  <si>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</si>
  <si>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</si>
  <si>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</si>
  <si>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</si>
  <si>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</si>
  <si>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</si>
  <si>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</si>
  <si>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</si>
  <si>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</si>
  <si>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</si>
  <si>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</si>
  <si>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</si>
  <si>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</si>
  <si>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</si>
  <si>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</si>
  <si>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Дотация бюджетам поселений на выравнивание  бюджетной обеспеченности из регионального фонда финансовой поддержки</t>
  </si>
  <si>
    <t xml:space="preserve">Дотация на выравнивание  бюджетной обеспеченности </t>
  </si>
  <si>
    <t xml:space="preserve">      Приложение № 3 </t>
  </si>
  <si>
    <t>Приложение № 4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</si>
  <si>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</si>
  <si>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</si>
  <si>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</si>
  <si>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</si>
  <si>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</si>
  <si>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</si>
  <si>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</si>
  <si>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</si>
  <si>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</si>
  <si>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</si>
  <si>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</si>
  <si>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</si>
  <si>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</si>
  <si>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</si>
  <si>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</si>
  <si>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</si>
  <si>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</si>
  <si>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</si>
  <si>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</si>
  <si>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</si>
  <si>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</si>
  <si>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</si>
  <si>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х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</si>
  <si>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</si>
  <si>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</si>
  <si>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</si>
  <si>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</si>
  <si>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</si>
  <si>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</si>
  <si>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</si>
  <si>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</si>
  <si>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</si>
  <si>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</si>
  <si>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</si>
  <si>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</si>
  <si>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</si>
  <si>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</si>
  <si>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</si>
  <si>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</si>
  <si>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</si>
  <si>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</si>
  <si>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</si>
  <si>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</si>
  <si>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</si>
  <si>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</si>
  <si>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</si>
  <si>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</si>
  <si>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</si>
  <si>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</si>
  <si>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</si>
  <si>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</si>
  <si>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</si>
  <si>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</si>
  <si>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</si>
  <si>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</si>
  <si>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</si>
  <si>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</si>
  <si>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</si>
  <si>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</si>
  <si>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 передаваемые бюджетам поселений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</si>
  <si>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</si>
  <si>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</si>
  <si>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</si>
  <si>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</si>
  <si>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</si>
  <si>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</si>
  <si>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</si>
  <si>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</si>
  <si>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</si>
  <si>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</si>
  <si>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</si>
  <si>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</si>
  <si>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</si>
  <si>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</si>
  <si>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</si>
  <si>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</si>
  <si>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</si>
  <si>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</si>
  <si>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</si>
  <si>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</si>
  <si>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</si>
  <si>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</si>
  <si>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</si>
  <si>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</si>
  <si>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</si>
  <si>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</si>
  <si>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</si>
  <si>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</si>
  <si>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</si>
  <si>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</si>
  <si>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</si>
  <si>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810 1 08 04020 01 0000 110</t>
  </si>
  <si>
    <t>810 2 02 00000 00 0000 000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</si>
  <si>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</si>
  <si>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</si>
  <si>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</si>
  <si>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</si>
  <si>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</si>
  <si>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</si>
  <si>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</si>
  <si>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</si>
  <si>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</si>
  <si>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</si>
  <si>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</si>
  <si>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</si>
  <si>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</si>
  <si>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</si>
  <si>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</si>
  <si>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</si>
  <si>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</si>
  <si>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</si>
  <si>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</si>
  <si>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</si>
  <si>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</si>
  <si>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Прочие мероприятия по благоустройству городских округов и поселений в рамках подпрограммы"Благоустройство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</si>
  <si>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1 11 05025 10 0000 120</t>
  </si>
  <si>
    <t>1 11 05035 10 0000 120</t>
  </si>
  <si>
    <t>Проект</t>
  </si>
  <si>
    <t xml:space="preserve">     «О бюджете Захаровского сельсовета на 2019 год и плановый период 2020-2021 годов»</t>
  </si>
  <si>
    <t>к проекту решения схода граждан Захаровского сельсовета</t>
  </si>
  <si>
    <t xml:space="preserve">  от _________ №___ 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</si>
  <si>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</si>
  <si>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</si>
  <si>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</si>
  <si>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</si>
  <si>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 дефицита районного бюджета на 2019 год и плановый период 2020-2021 годов</t>
  </si>
  <si>
    <t xml:space="preserve">  от ________ № ____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</si>
  <si>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</si>
  <si>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</si>
  <si>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 xml:space="preserve">  от________ № ____</t>
  </si>
  <si>
    <t xml:space="preserve"> от _________ № _____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</si>
  <si>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2019 год и плановый период 2020-2021 годов</t>
  </si>
  <si>
    <t>Сумма на 2021 год</t>
  </si>
  <si>
    <t xml:space="preserve">  от _________ № ____</t>
  </si>
  <si>
    <t xml:space="preserve"> на 2019 год  и плановый период 2020-2021 годов.</t>
  </si>
  <si>
    <t>Код главного администратора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</si>
  <si>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</si>
  <si>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</si>
  <si>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составляющего казну сельских поселений (за исключением имущества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</si>
  <si>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</si>
  <si>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</si>
  <si>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</si>
  <si>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</si>
  <si>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</si>
  <si>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</si>
  <si>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</si>
  <si>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</si>
  <si>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</si>
  <si>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</si>
  <si>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</si>
  <si>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</si>
  <si>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</si>
  <si>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</si>
  <si>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</si>
  <si>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 xml:space="preserve">    29 460,00 рублей в 2019 году</t>
  </si>
  <si>
    <t xml:space="preserve">    31 090,00 рублей в 2020 году</t>
  </si>
  <si>
    <t xml:space="preserve">      Статья 15. Вступление решения в силу.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</si>
  <si>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2019 года.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</si>
  <si>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</si>
  <si>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</si>
  <si>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</si>
  <si>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</si>
  <si>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</si>
  <si>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</si>
  <si>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000 2 02 03000 00 0000 150</t>
  </si>
  <si>
    <t>810 2 02 03024 00 0000 150</t>
  </si>
  <si>
    <t>810 2 02 03024 10 0000 150</t>
  </si>
  <si>
    <t>810 2 02 03024 10 4901 150</t>
  </si>
  <si>
    <t>000 2 02 04000 00 0000 150</t>
  </si>
  <si>
    <t>810 2 02 04999 00 0000 150</t>
  </si>
  <si>
    <t>810 2 02 04999 10 0000 150</t>
  </si>
  <si>
    <t>810 2 02 04999 10 0002 150</t>
  </si>
  <si>
    <t>кб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</si>
  <si>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</si>
  <si>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</si>
  <si>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</si>
  <si>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</si>
  <si>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</si>
  <si>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</si>
  <si>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</si>
  <si>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Статья 1. Основные характеристики бюджета поселения на 2019 год и плановый период 2020-2021 годов.</t>
  </si>
  <si>
    <t xml:space="preserve">     1. Утвердить основные характеристики бюджета поселения на 2019 год и плановый период на 2020 -2021 годов:</t>
  </si>
  <si>
    <t xml:space="preserve">     2) общий объем расходов бюджета поселения на 2019 год в сумме 3 633 738,00 рублей; на 2019 год в сумме 3 456 011,00 рублей, в том числе условно утвержденные расходы в сумме 86 400,00 рублей; на 2020 год в сумме 3 464 311,00 рублей, в том числе условно утвержденные расходы в сумме 173 216,00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</si>
  <si>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1) прогнозируемый общий объем доходов бюджета поселения  на 2019 год  в сумме 3 633 738,00 рублей, на 2019 год в сумме 3 456 011,00 рублей; на 2020 год в сумме 3 464 311,00 рублей;                                                                               </t>
  </si>
  <si>
    <t xml:space="preserve">     Статья 2. Главные администраторы </t>
  </si>
  <si>
    <t xml:space="preserve">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 бюджета поселения согласно приложению 3 к настоящему Решению .</t>
  </si>
  <si>
    <t xml:space="preserve">     1. Утвердить перечень  главных администраторов доходов  бюджета поселения и закрепленных за ними доходных источников согласно приложению 2 к настоящему Решению.</t>
  </si>
  <si>
    <t xml:space="preserve">     Статья 3. Доходы бюджета поселения на 2019 год и плановый период 2020-2021 годов</t>
  </si>
  <si>
    <t xml:space="preserve">      Утвердить доходы  бюджета поселения на 2019 год и плановый период 2020-2021 годов согласно приложению 4 к настоящему Решению.</t>
  </si>
  <si>
    <t xml:space="preserve">     4) источники    внутреннего    финансирования дефицита (профицита) бюджета поселения в сумме 0,00 рублей на 2019 год и в  сумме 0,00 рублей на плановый период 2020-2021 годов согласно приложению 1 к настоящему Решению.</t>
  </si>
  <si>
    <t xml:space="preserve">     3) дефицит бюджета поселения  на 2019 год  в сумме 0,00 рублей,   на плановый период 2020 -2021 годов  в сумме 0,00 рублей;</t>
  </si>
  <si>
    <t xml:space="preserve">      Статья 4. Распределение на 2019 год и плановый период 2020-2021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</si>
  <si>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2019 год и плановый период 2020-2021 годов согласно приложению 5 к настоящему Решению: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</si>
</sst>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77" fontId="0" fillId="0" borderId="0" xfId="0" applyNumberFormat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24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6" fillId="0" borderId="10" xfId="6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98.875" style="109" customWidth="1"/>
    <col min="2" max="16384" width="9.125" style="96" customWidth="1"/>
  </cols>
  <sheetData>
    <row r="1" ht="15.75">
      <c r="A1" s="97" t="s">
        <v>358</v>
      </c>
    </row>
    <row r="2" ht="15.75">
      <c r="A2" s="97" t="s">
        <v>263</v>
      </c>
    </row>
    <row r="3" ht="15.75">
      <c r="A3" s="97" t="s">
        <v>262</v>
      </c>
    </row>
    <row r="4" ht="15.75">
      <c r="A4" s="97"/>
    </row>
    <row r="5" ht="15.75">
      <c r="A5" s="97"/>
    </row>
    <row r="6" ht="15.75">
      <c r="A6" s="97" t="s">
        <v>142</v>
      </c>
    </row>
    <row r="7" ht="15.75">
      <c r="A7" s="97" t="s">
        <v>296</v>
      </c>
    </row>
    <row r="8" ht="15.75">
      <c r="A8" s="97"/>
    </row>
    <row r="9" ht="15.75">
      <c r="A9" s="97"/>
    </row>
    <row r="10" ht="15.75">
      <c r="A10" s="98" t="s">
        <v>17</v>
      </c>
    </row>
    <row r="11" ht="15.75">
      <c r="A11" s="98"/>
    </row>
    <row r="12" ht="15.75">
      <c r="A12" s="99" t="s">
        <v>297</v>
      </c>
    </row>
    <row r="13" ht="15.75">
      <c r="A13" s="99"/>
    </row>
    <row r="14" ht="15.75">
      <c r="A14" s="99"/>
    </row>
    <row r="15" ht="17.25" customHeight="1">
      <c r="A15" s="100" t="s">
        <v>359</v>
      </c>
    </row>
    <row r="16" ht="17.25" customHeight="1">
      <c r="A16" s="100"/>
    </row>
    <row r="17" ht="31.5">
      <c r="A17" s="104" t="s">
        <v>360</v>
      </c>
    </row>
    <row r="18" ht="33" customHeight="1">
      <c r="A18" s="104" t="s">
        <v>362</v>
      </c>
    </row>
    <row r="19" ht="63">
      <c r="A19" s="104" t="s">
        <v>361</v>
      </c>
    </row>
    <row r="20" ht="31.5">
      <c r="A20" s="104" t="s">
        <v>369</v>
      </c>
    </row>
    <row r="21" ht="47.25">
      <c r="A21" s="104" t="s">
        <v>368</v>
      </c>
    </row>
    <row r="22" ht="15.75">
      <c r="A22" s="101"/>
    </row>
    <row r="23" ht="15.75">
      <c r="A23" s="102" t="s">
        <v>363</v>
      </c>
    </row>
    <row r="24" ht="15.75">
      <c r="A24" s="103"/>
    </row>
    <row r="25" ht="31.5">
      <c r="A25" s="104" t="s">
        <v>365</v>
      </c>
    </row>
    <row r="26" ht="63">
      <c r="A26" s="104" t="s">
        <v>364</v>
      </c>
    </row>
    <row r="27" ht="15.75">
      <c r="A27" s="104"/>
    </row>
    <row r="28" ht="15.75">
      <c r="A28" s="100" t="s">
        <v>366</v>
      </c>
    </row>
    <row r="29" ht="15.75">
      <c r="A29" s="103"/>
    </row>
    <row r="30" ht="31.5">
      <c r="A30" s="103" t="s">
        <v>367</v>
      </c>
    </row>
    <row r="31" ht="15.75">
      <c r="A31" s="103"/>
    </row>
    <row r="32" ht="31.5">
      <c r="A32" s="100" t="s">
        <v>370</v>
      </c>
    </row>
    <row r="33" ht="15.75">
      <c r="A33" s="100"/>
    </row>
    <row r="34" ht="63">
      <c r="A34" s="103" t="s">
        <v>371</v>
      </c>
    </row>
    <row r="35" ht="31.5">
      <c r="A35" s="103" t="s">
        <v>1</v>
      </c>
    </row>
    <row r="36" ht="78.75">
      <c r="A36" s="103" t="s">
        <v>0</v>
      </c>
    </row>
    <row r="37" ht="141.75">
      <c r="A37" s="113" t="s">
        <v>2</v>
      </c>
    </row>
    <row r="38" ht="15.75">
      <c r="A38" s="103"/>
    </row>
    <row r="39" ht="15.75">
      <c r="A39" s="102" t="s">
        <v>3</v>
      </c>
    </row>
    <row r="40" ht="15.75">
      <c r="A40" s="102"/>
    </row>
    <row r="41" ht="94.5">
      <c r="A41" s="112" t="s">
        <v>4</v>
      </c>
    </row>
    <row r="42" ht="15.75">
      <c r="A42" s="113"/>
    </row>
    <row r="43" ht="78.75">
      <c r="A43" s="104" t="s">
        <v>5</v>
      </c>
    </row>
    <row r="44" ht="63">
      <c r="A44" s="104" t="s">
        <v>6</v>
      </c>
    </row>
    <row r="45" ht="78.75">
      <c r="A45" s="104" t="s">
        <v>7</v>
      </c>
    </row>
    <row r="46" ht="78.75">
      <c r="A46" s="104" t="s">
        <v>8</v>
      </c>
    </row>
    <row r="47" ht="31.5">
      <c r="A47" s="104" t="s">
        <v>9</v>
      </c>
    </row>
    <row r="48" ht="63">
      <c r="A48" s="104" t="s">
        <v>10</v>
      </c>
    </row>
    <row r="49" ht="47.25">
      <c r="A49" s="113" t="s">
        <v>13</v>
      </c>
    </row>
    <row r="50" ht="94.5">
      <c r="A50" s="114" t="s">
        <v>11</v>
      </c>
    </row>
    <row r="51" ht="15.75">
      <c r="A51" s="114" t="s">
        <v>12</v>
      </c>
    </row>
    <row r="52" ht="15.75">
      <c r="A52" s="114"/>
    </row>
    <row r="53" ht="63">
      <c r="A53" s="102" t="s">
        <v>14</v>
      </c>
    </row>
    <row r="54" ht="15.75">
      <c r="A54" s="102"/>
    </row>
    <row r="55" ht="78.75">
      <c r="A55" s="103" t="s">
        <v>15</v>
      </c>
    </row>
    <row r="56" ht="15.75">
      <c r="A56" s="103"/>
    </row>
    <row r="57" ht="47.25">
      <c r="A57" s="102" t="s">
        <v>16</v>
      </c>
    </row>
    <row r="58" ht="15.75">
      <c r="A58" s="103"/>
    </row>
    <row r="59" ht="94.5">
      <c r="A59" s="103" t="s">
        <v>18</v>
      </c>
    </row>
    <row r="60" ht="15.75">
      <c r="A60" s="103"/>
    </row>
    <row r="61" ht="15.75">
      <c r="A61" s="102" t="s">
        <v>19</v>
      </c>
    </row>
    <row r="62" ht="15.75">
      <c r="A62" s="102"/>
    </row>
    <row r="63" ht="63">
      <c r="A63" s="104" t="s">
        <v>20</v>
      </c>
    </row>
    <row r="64" ht="15.75">
      <c r="A64" s="103"/>
    </row>
    <row r="65" ht="31.5">
      <c r="A65" s="102" t="s">
        <v>21</v>
      </c>
    </row>
    <row r="66" ht="15.75">
      <c r="A66" s="102"/>
    </row>
    <row r="67" ht="47.25">
      <c r="A67" s="103" t="s">
        <v>22</v>
      </c>
    </row>
    <row r="68" ht="78.75">
      <c r="A68" s="105" t="s">
        <v>23</v>
      </c>
    </row>
    <row r="69" ht="78.75">
      <c r="A69" s="103" t="s">
        <v>24</v>
      </c>
    </row>
    <row r="70" ht="63">
      <c r="A70" s="105" t="s">
        <v>25</v>
      </c>
    </row>
    <row r="71" ht="15.75">
      <c r="A71" s="105"/>
    </row>
    <row r="72" ht="15.75">
      <c r="A72" s="110" t="s">
        <v>26</v>
      </c>
    </row>
    <row r="73" ht="15.75">
      <c r="A73" s="105"/>
    </row>
    <row r="74" ht="78.75">
      <c r="A74" s="105" t="s">
        <v>27</v>
      </c>
    </row>
    <row r="75" ht="78.75">
      <c r="A75" s="105" t="s">
        <v>28</v>
      </c>
    </row>
    <row r="76" ht="63">
      <c r="A76" s="105" t="s">
        <v>29</v>
      </c>
    </row>
    <row r="77" ht="15.75">
      <c r="A77" s="105"/>
    </row>
    <row r="78" ht="15.75">
      <c r="A78" s="110" t="s">
        <v>30</v>
      </c>
    </row>
    <row r="79" ht="15.75">
      <c r="A79" s="105"/>
    </row>
    <row r="80" ht="47.25">
      <c r="A80" s="105" t="s">
        <v>31</v>
      </c>
    </row>
    <row r="81" ht="15.75">
      <c r="A81" s="105"/>
    </row>
    <row r="82" ht="15.75">
      <c r="A82" s="102" t="s">
        <v>32</v>
      </c>
    </row>
    <row r="83" ht="15.75">
      <c r="A83" s="102"/>
    </row>
    <row r="84" ht="47.25">
      <c r="A84" s="103" t="s">
        <v>33</v>
      </c>
    </row>
    <row r="85" ht="31.5">
      <c r="A85" s="103" t="s">
        <v>264</v>
      </c>
    </row>
    <row r="86" ht="15.75">
      <c r="A86" s="103"/>
    </row>
    <row r="87" ht="15.75">
      <c r="A87" s="102" t="s">
        <v>34</v>
      </c>
    </row>
    <row r="88" ht="15.75">
      <c r="A88" s="102"/>
    </row>
    <row r="89" ht="31.5">
      <c r="A89" s="103" t="s">
        <v>35</v>
      </c>
    </row>
    <row r="90" ht="31.5">
      <c r="A90" s="103" t="s">
        <v>36</v>
      </c>
    </row>
    <row r="91" ht="31.5">
      <c r="A91" s="103" t="s">
        <v>37</v>
      </c>
    </row>
    <row r="92" ht="31.5">
      <c r="A92" s="103" t="s">
        <v>38</v>
      </c>
    </row>
    <row r="93" ht="31.5">
      <c r="A93" s="103" t="s">
        <v>43</v>
      </c>
    </row>
    <row r="94" ht="15.75">
      <c r="A94" s="103" t="s">
        <v>39</v>
      </c>
    </row>
    <row r="95" ht="15.75">
      <c r="A95" s="103" t="s">
        <v>40</v>
      </c>
    </row>
    <row r="96" ht="15.75">
      <c r="A96" s="103" t="s">
        <v>41</v>
      </c>
    </row>
    <row r="97" ht="15.75">
      <c r="A97" s="103" t="s">
        <v>42</v>
      </c>
    </row>
    <row r="98" ht="15.75">
      <c r="A98" s="103" t="s">
        <v>333</v>
      </c>
    </row>
    <row r="99" ht="15.75">
      <c r="A99" s="103" t="s">
        <v>334</v>
      </c>
    </row>
    <row r="100" ht="15.75">
      <c r="A100" s="103" t="s">
        <v>50</v>
      </c>
    </row>
    <row r="101" ht="15.75">
      <c r="A101" s="103"/>
    </row>
    <row r="102" ht="15.75">
      <c r="A102" s="111" t="s">
        <v>144</v>
      </c>
    </row>
    <row r="103" ht="15.75">
      <c r="A103" s="111"/>
    </row>
    <row r="104" ht="15.75">
      <c r="A104" s="101" t="s">
        <v>145</v>
      </c>
    </row>
    <row r="105" ht="15.75">
      <c r="A105" s="101"/>
    </row>
    <row r="106" ht="15.75">
      <c r="A106" s="102" t="s">
        <v>335</v>
      </c>
    </row>
    <row r="107" ht="15.75">
      <c r="A107" s="102"/>
    </row>
    <row r="108" ht="63">
      <c r="A108" s="103" t="s">
        <v>336</v>
      </c>
    </row>
    <row r="109" ht="15.75">
      <c r="A109" s="103"/>
    </row>
    <row r="110" ht="15.75">
      <c r="A110" s="106"/>
    </row>
    <row r="111" ht="15.75">
      <c r="A111" s="103" t="s">
        <v>265</v>
      </c>
    </row>
    <row r="112" ht="15.75">
      <c r="A112" s="106"/>
    </row>
    <row r="113" ht="15.75">
      <c r="A113" s="106"/>
    </row>
    <row r="114" ht="15.75">
      <c r="A114" s="106"/>
    </row>
    <row r="115" ht="15.75">
      <c r="A115" s="106"/>
    </row>
    <row r="116" ht="15.75">
      <c r="A116" s="106"/>
    </row>
    <row r="117" ht="15.75">
      <c r="A117" s="106"/>
    </row>
    <row r="118" ht="15.75">
      <c r="A118" s="106"/>
    </row>
    <row r="119" ht="15.75">
      <c r="A119" s="106"/>
    </row>
    <row r="120" ht="15.75">
      <c r="A120" s="106"/>
    </row>
    <row r="121" ht="15.75">
      <c r="A121" s="106"/>
    </row>
    <row r="122" ht="15.75">
      <c r="A122" s="98"/>
    </row>
    <row r="123" ht="15.75">
      <c r="A123" s="107"/>
    </row>
    <row r="124" ht="15.75">
      <c r="A124" s="106"/>
    </row>
    <row r="125" ht="15.75">
      <c r="A125" s="106"/>
    </row>
    <row r="126" ht="15.75">
      <c r="A126" s="106"/>
    </row>
    <row r="127" ht="15.75">
      <c r="A127" s="106"/>
    </row>
    <row r="128" ht="15.75">
      <c r="A128" s="106"/>
    </row>
    <row r="129" ht="15.75">
      <c r="A129" s="107"/>
    </row>
    <row r="130" ht="15.75">
      <c r="A130" s="107"/>
    </row>
    <row r="131" ht="15.75">
      <c r="A131" s="108"/>
    </row>
    <row r="132" ht="15.75">
      <c r="A132" s="106"/>
    </row>
    <row r="133" ht="15.75">
      <c r="A133" s="106"/>
    </row>
    <row r="134" ht="15.75">
      <c r="A134" s="106"/>
    </row>
    <row r="135" ht="15.75">
      <c r="A135" s="106"/>
    </row>
    <row r="136" ht="15.75">
      <c r="A136" s="106"/>
    </row>
    <row r="137" ht="15.75">
      <c r="A137" s="107"/>
    </row>
    <row r="138" ht="15.75">
      <c r="A138" s="107"/>
    </row>
    <row r="139" ht="15.75">
      <c r="A139" s="98"/>
    </row>
    <row r="140" ht="15.75">
      <c r="A140" s="107"/>
    </row>
    <row r="141" ht="15.75">
      <c r="A141" s="106"/>
    </row>
    <row r="142" ht="15.75">
      <c r="A142" s="106"/>
    </row>
    <row r="143" ht="15.75">
      <c r="A143" s="106"/>
    </row>
    <row r="144" ht="15.75">
      <c r="A144" s="106"/>
    </row>
    <row r="145" ht="15.75">
      <c r="A145" s="106"/>
    </row>
    <row r="146" ht="15.75">
      <c r="A146" s="107"/>
    </row>
    <row r="147" ht="15.75">
      <c r="A147" s="107"/>
    </row>
    <row r="148" ht="15.75">
      <c r="A148" s="108"/>
    </row>
    <row r="149" ht="15.75">
      <c r="A149" s="106"/>
    </row>
    <row r="150" ht="15.75">
      <c r="A150" s="106"/>
    </row>
    <row r="151" ht="15.75">
      <c r="A151" s="106"/>
    </row>
    <row r="152" ht="15.75">
      <c r="A152" s="106"/>
    </row>
    <row r="153" ht="15.75">
      <c r="A153" s="106"/>
    </row>
    <row r="154" ht="15.75">
      <c r="A154" s="106"/>
    </row>
    <row r="155" ht="15.75">
      <c r="A155" s="106"/>
    </row>
    <row r="156" ht="15.75">
      <c r="A156" s="106"/>
    </row>
    <row r="157" ht="15.75">
      <c r="A157" s="107"/>
    </row>
    <row r="158" ht="15.75">
      <c r="A158" s="107"/>
    </row>
    <row r="159" ht="15.75">
      <c r="A159" s="108"/>
    </row>
    <row r="160" ht="15.75">
      <c r="A160" s="106"/>
    </row>
    <row r="161" ht="15.75">
      <c r="A161" s="106"/>
    </row>
    <row r="162" ht="15.75">
      <c r="A162" s="106"/>
    </row>
    <row r="163" ht="15.75">
      <c r="A163" s="106"/>
    </row>
    <row r="164" ht="15.75">
      <c r="A164" s="106"/>
    </row>
    <row r="165" ht="15.75">
      <c r="A165" s="107"/>
    </row>
    <row r="166" ht="15.75">
      <c r="A166" s="107"/>
    </row>
    <row r="167" ht="15.75">
      <c r="A167" s="107"/>
    </row>
    <row r="168" ht="15.75">
      <c r="A168" s="107"/>
    </row>
    <row r="169" ht="15.75">
      <c r="A169" s="107"/>
    </row>
    <row r="170" ht="15.75">
      <c r="A170" s="107"/>
    </row>
    <row r="171" ht="15.75">
      <c r="A171" s="107"/>
    </row>
    <row r="172" ht="15.75">
      <c r="A172" s="107"/>
    </row>
    <row r="173" ht="15.75">
      <c r="A173" s="107"/>
    </row>
    <row r="174" ht="15.75">
      <c r="A174" s="107"/>
    </row>
    <row r="175" ht="15.75">
      <c r="A175" s="107"/>
    </row>
    <row r="176" ht="15.75">
      <c r="A176" s="107"/>
    </row>
    <row r="177" ht="15.75">
      <c r="A177" s="107"/>
    </row>
    <row r="178" ht="15.75">
      <c r="A178" s="107"/>
    </row>
    <row r="179" ht="15.75">
      <c r="A179" s="107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zoomScalePageLayoutView="0" workbookViewId="0" topLeftCell="A16">
      <selection activeCell="F17" sqref="F17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375" style="0" customWidth="1"/>
    <col min="5" max="5" width="12.25390625" style="0" customWidth="1"/>
    <col min="6" max="6" width="12.125" style="0" customWidth="1"/>
  </cols>
  <sheetData>
    <row r="1" spans="3:6" ht="12.75">
      <c r="C1" s="128"/>
      <c r="D1" s="128"/>
      <c r="E1" s="128"/>
      <c r="F1" s="128"/>
    </row>
    <row r="2" spans="3:6" ht="12.75">
      <c r="C2" s="128"/>
      <c r="D2" s="128"/>
      <c r="E2" s="128"/>
      <c r="F2" s="128"/>
    </row>
    <row r="3" spans="3:6" ht="12.75">
      <c r="C3" s="128"/>
      <c r="D3" s="128"/>
      <c r="E3" s="128"/>
      <c r="F3" s="128"/>
    </row>
    <row r="4" spans="1:6" ht="15">
      <c r="A4" s="126" t="s">
        <v>72</v>
      </c>
      <c r="B4" s="126"/>
      <c r="C4" s="126"/>
      <c r="D4" s="126"/>
      <c r="E4" s="126"/>
      <c r="F4" s="126"/>
    </row>
    <row r="5" spans="1:7" ht="15.75" customHeight="1">
      <c r="A5" s="127" t="s">
        <v>298</v>
      </c>
      <c r="B5" s="127"/>
      <c r="C5" s="127"/>
      <c r="D5" s="127"/>
      <c r="E5" s="127"/>
      <c r="F5" s="127"/>
      <c r="G5" s="17"/>
    </row>
    <row r="6" spans="1:6" ht="15.75" customHeight="1">
      <c r="A6" s="127" t="s">
        <v>308</v>
      </c>
      <c r="B6" s="127"/>
      <c r="C6" s="127"/>
      <c r="D6" s="127"/>
      <c r="E6" s="127"/>
      <c r="F6" s="127"/>
    </row>
    <row r="7" spans="1:6" ht="15">
      <c r="A7" s="12"/>
      <c r="B7" s="12"/>
      <c r="C7" s="12"/>
      <c r="D7" s="12"/>
      <c r="E7" s="12"/>
      <c r="F7" s="12"/>
    </row>
    <row r="8" spans="1:6" ht="15">
      <c r="A8" s="12"/>
      <c r="B8" s="12"/>
      <c r="C8" s="12"/>
      <c r="D8" s="12"/>
      <c r="E8" s="12"/>
      <c r="F8" s="12"/>
    </row>
    <row r="9" spans="1:6" ht="14.25">
      <c r="A9" s="125" t="s">
        <v>306</v>
      </c>
      <c r="B9" s="125"/>
      <c r="C9" s="125"/>
      <c r="D9" s="125"/>
      <c r="E9" s="125"/>
      <c r="F9" s="125"/>
    </row>
    <row r="10" spans="1:6" ht="14.25">
      <c r="A10" s="125" t="s">
        <v>307</v>
      </c>
      <c r="B10" s="125"/>
      <c r="C10" s="125"/>
      <c r="D10" s="125"/>
      <c r="E10" s="125"/>
      <c r="F10" s="125"/>
    </row>
    <row r="11" spans="1:6" ht="15">
      <c r="A11" s="12"/>
      <c r="B11" s="12"/>
      <c r="C11" s="12"/>
      <c r="D11" s="12"/>
      <c r="E11" s="12"/>
      <c r="F11" s="12"/>
    </row>
    <row r="12" spans="1:6" ht="150">
      <c r="A12" s="14" t="s">
        <v>88</v>
      </c>
      <c r="B12" s="14" t="s">
        <v>227</v>
      </c>
      <c r="C12" s="14" t="s">
        <v>73</v>
      </c>
      <c r="D12" s="14" t="s">
        <v>200</v>
      </c>
      <c r="E12" s="14" t="s">
        <v>252</v>
      </c>
      <c r="F12" s="14" t="s">
        <v>311</v>
      </c>
    </row>
    <row r="13" spans="1:6" ht="15">
      <c r="A13" s="18"/>
      <c r="B13" s="20"/>
      <c r="C13" s="20"/>
      <c r="D13" s="20"/>
      <c r="E13" s="20"/>
      <c r="F13" s="20"/>
    </row>
    <row r="14" spans="1:6" ht="15">
      <c r="A14" s="21"/>
      <c r="B14" s="14">
        <v>1</v>
      </c>
      <c r="C14" s="14">
        <v>2</v>
      </c>
      <c r="D14" s="14">
        <v>5</v>
      </c>
      <c r="E14" s="14">
        <v>6</v>
      </c>
      <c r="F14" s="14"/>
    </row>
    <row r="15" spans="1:6" ht="29.25" customHeight="1">
      <c r="A15" s="22">
        <v>1</v>
      </c>
      <c r="B15" s="14" t="s">
        <v>253</v>
      </c>
      <c r="C15" s="20" t="s">
        <v>216</v>
      </c>
      <c r="D15" s="52">
        <v>0</v>
      </c>
      <c r="E15" s="52">
        <v>0</v>
      </c>
      <c r="F15" s="52">
        <v>0</v>
      </c>
    </row>
    <row r="16" spans="1:11" ht="30.75" customHeight="1">
      <c r="A16" s="22">
        <v>2</v>
      </c>
      <c r="B16" s="14" t="s">
        <v>254</v>
      </c>
      <c r="C16" s="20" t="s">
        <v>217</v>
      </c>
      <c r="D16" s="53">
        <f aca="true" t="shared" si="0" ref="D16:F18">D17</f>
        <v>-3633738</v>
      </c>
      <c r="E16" s="53">
        <f t="shared" si="0"/>
        <v>-3456011</v>
      </c>
      <c r="F16" s="53">
        <f t="shared" si="0"/>
        <v>-3464311</v>
      </c>
      <c r="J16" s="19"/>
      <c r="K16" s="19"/>
    </row>
    <row r="17" spans="1:6" ht="27.75" customHeight="1">
      <c r="A17" s="22">
        <v>3</v>
      </c>
      <c r="B17" s="14" t="s">
        <v>255</v>
      </c>
      <c r="C17" s="20" t="s">
        <v>218</v>
      </c>
      <c r="D17" s="53">
        <f t="shared" si="0"/>
        <v>-3633738</v>
      </c>
      <c r="E17" s="53">
        <f t="shared" si="0"/>
        <v>-3456011</v>
      </c>
      <c r="F17" s="53">
        <f t="shared" si="0"/>
        <v>-3464311</v>
      </c>
    </row>
    <row r="18" spans="1:6" ht="30.75" customHeight="1">
      <c r="A18" s="22">
        <v>4</v>
      </c>
      <c r="B18" s="14" t="s">
        <v>256</v>
      </c>
      <c r="C18" s="20" t="s">
        <v>219</v>
      </c>
      <c r="D18" s="53">
        <f t="shared" si="0"/>
        <v>-3633738</v>
      </c>
      <c r="E18" s="53">
        <f t="shared" si="0"/>
        <v>-3456011</v>
      </c>
      <c r="F18" s="53">
        <f t="shared" si="0"/>
        <v>-3464311</v>
      </c>
    </row>
    <row r="19" spans="1:6" ht="49.5" customHeight="1">
      <c r="A19" s="22">
        <v>5</v>
      </c>
      <c r="B19" s="14" t="s">
        <v>257</v>
      </c>
      <c r="C19" s="20" t="s">
        <v>220</v>
      </c>
      <c r="D19" s="53">
        <v>-3633738</v>
      </c>
      <c r="E19" s="53">
        <v>-3456011</v>
      </c>
      <c r="F19" s="53">
        <v>-3464311</v>
      </c>
    </row>
    <row r="20" spans="1:6" ht="35.25" customHeight="1">
      <c r="A20" s="22">
        <v>6</v>
      </c>
      <c r="B20" s="14" t="s">
        <v>258</v>
      </c>
      <c r="C20" s="20" t="s">
        <v>221</v>
      </c>
      <c r="D20" s="53">
        <f>D21</f>
        <v>3633738</v>
      </c>
      <c r="E20" s="53">
        <f>E21</f>
        <v>3456011</v>
      </c>
      <c r="F20" s="53">
        <f aca="true" t="shared" si="1" ref="E20:F22">F21</f>
        <v>3464311</v>
      </c>
    </row>
    <row r="21" spans="1:6" ht="30.75" customHeight="1">
      <c r="A21" s="22">
        <v>7</v>
      </c>
      <c r="B21" s="14" t="s">
        <v>259</v>
      </c>
      <c r="C21" s="20" t="s">
        <v>222</v>
      </c>
      <c r="D21" s="53">
        <f>D22</f>
        <v>3633738</v>
      </c>
      <c r="E21" s="53">
        <f>E22</f>
        <v>3456011</v>
      </c>
      <c r="F21" s="53">
        <f t="shared" si="1"/>
        <v>3464311</v>
      </c>
    </row>
    <row r="22" spans="1:6" ht="34.5" customHeight="1">
      <c r="A22" s="22">
        <v>8</v>
      </c>
      <c r="B22" s="14" t="s">
        <v>260</v>
      </c>
      <c r="C22" s="20" t="s">
        <v>223</v>
      </c>
      <c r="D22" s="53">
        <f>D23</f>
        <v>3633738</v>
      </c>
      <c r="E22" s="53">
        <f t="shared" si="1"/>
        <v>3456011</v>
      </c>
      <c r="F22" s="53">
        <f t="shared" si="1"/>
        <v>3464311</v>
      </c>
    </row>
    <row r="23" spans="1:6" ht="36" customHeight="1">
      <c r="A23" s="22">
        <v>9</v>
      </c>
      <c r="B23" s="14" t="s">
        <v>261</v>
      </c>
      <c r="C23" s="20" t="s">
        <v>224</v>
      </c>
      <c r="D23" s="53">
        <v>3633738</v>
      </c>
      <c r="E23" s="53">
        <v>3456011</v>
      </c>
      <c r="F23" s="53">
        <v>3464311</v>
      </c>
    </row>
    <row r="24" spans="1:6" ht="39" customHeight="1">
      <c r="A24" s="22">
        <v>10</v>
      </c>
      <c r="B24" s="14"/>
      <c r="C24" s="20" t="s">
        <v>76</v>
      </c>
      <c r="D24" s="52">
        <v>0</v>
      </c>
      <c r="E24" s="52">
        <v>0</v>
      </c>
      <c r="F24" s="52"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C1:F1"/>
    <mergeCell ref="C2:F2"/>
    <mergeCell ref="C3:F3"/>
    <mergeCell ref="A9:F9"/>
    <mergeCell ref="A10:F10"/>
    <mergeCell ref="A4:F4"/>
    <mergeCell ref="A5:F5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5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spans="2:4" ht="12.75">
      <c r="B1" s="36"/>
      <c r="C1" s="36"/>
      <c r="D1" s="47" t="s">
        <v>198</v>
      </c>
    </row>
    <row r="2" spans="1:6" ht="12.75">
      <c r="A2" s="47"/>
      <c r="B2" s="47"/>
      <c r="C2" s="47"/>
      <c r="D2" s="47" t="s">
        <v>298</v>
      </c>
      <c r="E2" s="36"/>
      <c r="F2" s="36"/>
    </row>
    <row r="3" spans="1:6" ht="12.75">
      <c r="A3" s="47"/>
      <c r="B3" s="47"/>
      <c r="C3" s="47"/>
      <c r="D3" s="47" t="s">
        <v>299</v>
      </c>
      <c r="E3" s="36"/>
      <c r="F3" s="36"/>
    </row>
    <row r="4" spans="1:11" ht="37.5" customHeight="1">
      <c r="A4" s="130" t="s">
        <v>199</v>
      </c>
      <c r="B4" s="130"/>
      <c r="C4" s="130"/>
      <c r="D4" s="130"/>
      <c r="K4" s="49"/>
    </row>
    <row r="5" spans="1:11" ht="20.25" customHeight="1">
      <c r="A5" s="130" t="s">
        <v>313</v>
      </c>
      <c r="B5" s="130"/>
      <c r="C5" s="130"/>
      <c r="D5" s="130"/>
      <c r="K5" s="49"/>
    </row>
    <row r="6" spans="1:11" ht="12.75">
      <c r="A6" s="48"/>
      <c r="K6" s="49"/>
    </row>
    <row r="7" spans="1:4" ht="12.75" customHeight="1">
      <c r="A7" s="131" t="s">
        <v>70</v>
      </c>
      <c r="B7" s="129" t="s">
        <v>314</v>
      </c>
      <c r="C7" s="131" t="s">
        <v>68</v>
      </c>
      <c r="D7" s="131" t="s">
        <v>69</v>
      </c>
    </row>
    <row r="8" spans="1:4" ht="36" customHeight="1">
      <c r="A8" s="132"/>
      <c r="B8" s="129"/>
      <c r="C8" s="132"/>
      <c r="D8" s="132"/>
    </row>
    <row r="9" spans="1:4" ht="15">
      <c r="A9" s="2">
        <v>1</v>
      </c>
      <c r="B9" s="2">
        <v>2</v>
      </c>
      <c r="C9" s="2">
        <v>3</v>
      </c>
      <c r="D9" s="2">
        <v>4</v>
      </c>
    </row>
    <row r="10" spans="1:4" ht="12.75" customHeight="1">
      <c r="A10" s="24"/>
      <c r="B10" s="24">
        <v>810</v>
      </c>
      <c r="C10" s="129" t="s">
        <v>111</v>
      </c>
      <c r="D10" s="129"/>
    </row>
    <row r="11" spans="1:8" ht="51">
      <c r="A11" s="14">
        <v>1</v>
      </c>
      <c r="B11" s="14">
        <v>810</v>
      </c>
      <c r="C11" s="46" t="s">
        <v>57</v>
      </c>
      <c r="D11" s="44" t="s">
        <v>315</v>
      </c>
      <c r="E11" s="50"/>
      <c r="F11" s="51"/>
      <c r="H11" s="51"/>
    </row>
    <row r="12" spans="1:8" ht="51">
      <c r="A12" s="32">
        <v>2</v>
      </c>
      <c r="B12" s="14">
        <v>810</v>
      </c>
      <c r="C12" s="46" t="s">
        <v>203</v>
      </c>
      <c r="D12" s="45" t="s">
        <v>204</v>
      </c>
      <c r="E12" s="50"/>
      <c r="F12" s="51"/>
      <c r="H12" s="51"/>
    </row>
    <row r="13" spans="1:7" ht="51">
      <c r="A13" s="14">
        <v>3</v>
      </c>
      <c r="B13" s="14">
        <v>810</v>
      </c>
      <c r="C13" s="46" t="s">
        <v>294</v>
      </c>
      <c r="D13" s="38" t="s">
        <v>316</v>
      </c>
      <c r="G13" s="51"/>
    </row>
    <row r="14" spans="1:7" ht="51">
      <c r="A14" s="32">
        <v>4</v>
      </c>
      <c r="B14" s="14">
        <v>810</v>
      </c>
      <c r="C14" s="46" t="s">
        <v>295</v>
      </c>
      <c r="D14" s="38" t="s">
        <v>317</v>
      </c>
      <c r="G14" s="51"/>
    </row>
    <row r="15" spans="1:7" ht="25.5">
      <c r="A15" s="14">
        <v>5</v>
      </c>
      <c r="B15" s="14">
        <v>810</v>
      </c>
      <c r="C15" s="46" t="s">
        <v>163</v>
      </c>
      <c r="D15" s="38" t="s">
        <v>165</v>
      </c>
      <c r="G15" s="51"/>
    </row>
    <row r="16" spans="1:4" ht="51">
      <c r="A16" s="32">
        <v>6</v>
      </c>
      <c r="B16" s="14">
        <v>810</v>
      </c>
      <c r="C16" s="46" t="s">
        <v>244</v>
      </c>
      <c r="D16" s="45" t="s">
        <v>318</v>
      </c>
    </row>
    <row r="17" spans="1:4" ht="25.5">
      <c r="A17" s="14">
        <v>7</v>
      </c>
      <c r="B17" s="14">
        <v>810</v>
      </c>
      <c r="C17" s="46" t="s">
        <v>64</v>
      </c>
      <c r="D17" s="45" t="s">
        <v>205</v>
      </c>
    </row>
    <row r="18" spans="1:4" ht="59.25" customHeight="1">
      <c r="A18" s="32">
        <v>8</v>
      </c>
      <c r="B18" s="14">
        <v>810</v>
      </c>
      <c r="C18" s="46" t="s">
        <v>65</v>
      </c>
      <c r="D18" s="45" t="s">
        <v>245</v>
      </c>
    </row>
    <row r="19" spans="1:4" ht="38.25">
      <c r="A19" s="14">
        <v>9</v>
      </c>
      <c r="B19" s="14">
        <v>810</v>
      </c>
      <c r="C19" s="46" t="s">
        <v>66</v>
      </c>
      <c r="D19" s="45" t="s">
        <v>319</v>
      </c>
    </row>
    <row r="20" spans="1:4" ht="25.5">
      <c r="A20" s="32">
        <v>10</v>
      </c>
      <c r="B20" s="14">
        <v>810</v>
      </c>
      <c r="C20" s="46" t="s">
        <v>67</v>
      </c>
      <c r="D20" s="45" t="s">
        <v>206</v>
      </c>
    </row>
    <row r="21" spans="1:4" ht="15">
      <c r="A21" s="14">
        <v>11</v>
      </c>
      <c r="B21" s="14">
        <v>810</v>
      </c>
      <c r="C21" s="46" t="s">
        <v>196</v>
      </c>
      <c r="D21" s="45" t="s">
        <v>246</v>
      </c>
    </row>
    <row r="22" spans="1:4" ht="15">
      <c r="A22" s="32">
        <v>12</v>
      </c>
      <c r="B22" s="14">
        <v>810</v>
      </c>
      <c r="C22" s="46" t="s">
        <v>197</v>
      </c>
      <c r="D22" s="45" t="s">
        <v>247</v>
      </c>
    </row>
    <row r="23" spans="1:4" ht="25.5">
      <c r="A23" s="14">
        <v>13</v>
      </c>
      <c r="B23" s="14">
        <v>810</v>
      </c>
      <c r="C23" s="46" t="s">
        <v>320</v>
      </c>
      <c r="D23" s="45" t="s">
        <v>248</v>
      </c>
    </row>
    <row r="24" spans="1:4" ht="25.5">
      <c r="A24" s="32">
        <v>14</v>
      </c>
      <c r="B24" s="14">
        <v>810</v>
      </c>
      <c r="C24" s="46" t="s">
        <v>321</v>
      </c>
      <c r="D24" s="38" t="s">
        <v>249</v>
      </c>
    </row>
    <row r="25" spans="1:4" ht="38.25">
      <c r="A25" s="14">
        <v>15</v>
      </c>
      <c r="B25" s="14">
        <v>810</v>
      </c>
      <c r="C25" s="46" t="s">
        <v>322</v>
      </c>
      <c r="D25" s="43" t="s">
        <v>323</v>
      </c>
    </row>
    <row r="26" spans="1:11" ht="25.5">
      <c r="A26" s="32">
        <v>16</v>
      </c>
      <c r="B26" s="14">
        <v>810</v>
      </c>
      <c r="C26" s="46" t="s">
        <v>324</v>
      </c>
      <c r="D26" s="45" t="s">
        <v>207</v>
      </c>
      <c r="J26" s="49"/>
      <c r="K26" s="49"/>
    </row>
    <row r="27" spans="1:4" ht="25.5">
      <c r="A27" s="14">
        <v>17</v>
      </c>
      <c r="B27" s="14">
        <v>810</v>
      </c>
      <c r="C27" s="46" t="s">
        <v>325</v>
      </c>
      <c r="D27" s="45" t="s">
        <v>250</v>
      </c>
    </row>
    <row r="28" spans="1:4" ht="25.5">
      <c r="A28" s="32">
        <v>18</v>
      </c>
      <c r="B28" s="14">
        <v>810</v>
      </c>
      <c r="C28" s="46" t="s">
        <v>326</v>
      </c>
      <c r="D28" s="42" t="s">
        <v>327</v>
      </c>
    </row>
    <row r="29" spans="1:4" ht="15">
      <c r="A29" s="14">
        <v>19</v>
      </c>
      <c r="B29" s="14">
        <v>810</v>
      </c>
      <c r="C29" s="33" t="s">
        <v>328</v>
      </c>
      <c r="D29" s="42" t="s">
        <v>208</v>
      </c>
    </row>
    <row r="30" spans="1:4" ht="63.75">
      <c r="A30" s="32">
        <v>20</v>
      </c>
      <c r="B30" s="14">
        <v>810</v>
      </c>
      <c r="C30" s="33" t="s">
        <v>329</v>
      </c>
      <c r="D30" s="42" t="s">
        <v>251</v>
      </c>
    </row>
    <row r="31" spans="1:4" ht="25.5">
      <c r="A31" s="14">
        <v>21</v>
      </c>
      <c r="B31" s="14">
        <v>810</v>
      </c>
      <c r="C31" s="33" t="s">
        <v>330</v>
      </c>
      <c r="D31" s="27" t="s">
        <v>331</v>
      </c>
    </row>
    <row r="32" spans="1:4" s="48" customFormat="1" ht="25.5">
      <c r="A32" s="32">
        <v>22</v>
      </c>
      <c r="B32" s="14">
        <v>810</v>
      </c>
      <c r="C32" s="33" t="s">
        <v>332</v>
      </c>
      <c r="D32" s="115" t="s">
        <v>51</v>
      </c>
    </row>
  </sheetData>
  <sheetProtection/>
  <mergeCells count="7">
    <mergeCell ref="C10:D10"/>
    <mergeCell ref="A4:D4"/>
    <mergeCell ref="A5:D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26" t="s">
        <v>177</v>
      </c>
      <c r="B1" s="126"/>
      <c r="C1" s="126"/>
      <c r="D1" s="126"/>
      <c r="E1" s="7"/>
      <c r="F1" s="7"/>
      <c r="G1" s="7"/>
      <c r="H1" s="7"/>
      <c r="I1" s="7"/>
    </row>
    <row r="2" spans="1:9" ht="12.75">
      <c r="A2" s="127" t="s">
        <v>298</v>
      </c>
      <c r="B2" s="127"/>
      <c r="C2" s="127"/>
      <c r="D2" s="127"/>
      <c r="E2" s="127"/>
      <c r="F2" s="127"/>
      <c r="G2" s="8"/>
      <c r="H2" s="8"/>
      <c r="I2" s="8"/>
    </row>
    <row r="3" spans="1:9" ht="15.75">
      <c r="A3" s="127" t="s">
        <v>305</v>
      </c>
      <c r="B3" s="127"/>
      <c r="C3" s="127"/>
      <c r="D3" s="127"/>
      <c r="E3" s="127"/>
      <c r="F3" s="127"/>
      <c r="G3" s="9"/>
      <c r="H3" s="9"/>
      <c r="I3" s="9"/>
    </row>
    <row r="4" spans="1:4" ht="12.75">
      <c r="A4" s="6"/>
      <c r="B4" s="5"/>
      <c r="C4" s="5"/>
      <c r="D4" s="5"/>
    </row>
    <row r="5" spans="1:4" ht="15.75">
      <c r="A5" s="133" t="s">
        <v>303</v>
      </c>
      <c r="B5" s="133"/>
      <c r="C5" s="133"/>
      <c r="D5" s="133"/>
    </row>
    <row r="6" spans="1:4" ht="15.75">
      <c r="A6" s="133" t="s">
        <v>304</v>
      </c>
      <c r="B6" s="133"/>
      <c r="C6" s="133"/>
      <c r="D6" s="133"/>
    </row>
    <row r="7" spans="1:4" ht="15.75">
      <c r="A7" s="1"/>
      <c r="B7" s="5"/>
      <c r="C7" s="5"/>
      <c r="D7" s="5"/>
    </row>
    <row r="8" spans="1:4" ht="33.75" customHeight="1">
      <c r="A8" s="134" t="s">
        <v>88</v>
      </c>
      <c r="B8" s="134" t="s">
        <v>93</v>
      </c>
      <c r="C8" s="134" t="s">
        <v>89</v>
      </c>
      <c r="D8" s="135" t="s">
        <v>90</v>
      </c>
    </row>
    <row r="9" spans="1:4" ht="13.5" customHeight="1" hidden="1" thickBot="1">
      <c r="A9" s="134"/>
      <c r="B9" s="134"/>
      <c r="C9" s="134"/>
      <c r="D9" s="135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3"/>
      <c r="D11" s="13" t="s">
        <v>268</v>
      </c>
    </row>
    <row r="12" spans="1:4" ht="30" customHeight="1">
      <c r="A12" s="2">
        <v>2</v>
      </c>
      <c r="B12" s="2">
        <v>810</v>
      </c>
      <c r="C12" s="15" t="s">
        <v>267</v>
      </c>
      <c r="D12" s="15" t="s">
        <v>91</v>
      </c>
    </row>
    <row r="13" spans="1:4" ht="48.75" customHeight="1">
      <c r="A13" s="2">
        <v>3</v>
      </c>
      <c r="B13" s="2">
        <v>810</v>
      </c>
      <c r="C13" s="15" t="s">
        <v>266</v>
      </c>
      <c r="D13" s="15" t="s">
        <v>92</v>
      </c>
    </row>
    <row r="14" ht="15.75">
      <c r="A14" s="1"/>
    </row>
  </sheetData>
  <sheetProtection/>
  <mergeCells count="9">
    <mergeCell ref="A1:D1"/>
    <mergeCell ref="A5:D5"/>
    <mergeCell ref="A2:F2"/>
    <mergeCell ref="A3:F3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7"/>
  <sheetViews>
    <sheetView zoomScalePageLayoutView="0" workbookViewId="0" topLeftCell="B37">
      <selection activeCell="F46" sqref="F46"/>
    </sheetView>
  </sheetViews>
  <sheetFormatPr defaultColWidth="9.00390625" defaultRowHeight="12.75"/>
  <cols>
    <col min="1" max="1" width="3.375" style="62" customWidth="1"/>
    <col min="2" max="2" width="27.875" style="62" customWidth="1"/>
    <col min="3" max="3" width="47.875" style="62" customWidth="1"/>
    <col min="4" max="6" width="12.25390625" style="62" customWidth="1"/>
    <col min="7" max="7" width="9.00390625" style="62" customWidth="1"/>
    <col min="8" max="8" width="8.25390625" style="62" customWidth="1"/>
    <col min="9" max="16384" width="9.00390625" style="62" customWidth="1"/>
  </cols>
  <sheetData>
    <row r="1" spans="1:9" ht="12.75" customHeight="1">
      <c r="A1" s="36" t="s">
        <v>75</v>
      </c>
      <c r="B1" s="36"/>
      <c r="C1" s="36"/>
      <c r="D1" s="127" t="s">
        <v>178</v>
      </c>
      <c r="E1" s="127"/>
      <c r="F1" s="127"/>
      <c r="G1" s="9"/>
      <c r="H1" s="9"/>
      <c r="I1" s="9"/>
    </row>
    <row r="2" spans="1:9" ht="14.25" customHeight="1">
      <c r="A2" s="127" t="s">
        <v>298</v>
      </c>
      <c r="B2" s="127"/>
      <c r="C2" s="127"/>
      <c r="D2" s="127"/>
      <c r="E2" s="127"/>
      <c r="F2" s="127"/>
      <c r="G2" s="9"/>
      <c r="H2" s="9"/>
      <c r="I2" s="9"/>
    </row>
    <row r="3" spans="1:9" ht="13.5" customHeight="1">
      <c r="A3" s="127" t="s">
        <v>299</v>
      </c>
      <c r="B3" s="127"/>
      <c r="C3" s="127"/>
      <c r="D3" s="127"/>
      <c r="E3" s="127"/>
      <c r="F3" s="127"/>
      <c r="G3" s="9"/>
      <c r="H3" s="9"/>
      <c r="I3" s="9"/>
    </row>
    <row r="4" spans="1:6" ht="10.5" customHeight="1">
      <c r="A4" s="5"/>
      <c r="B4" s="5"/>
      <c r="C4" s="5"/>
      <c r="D4" s="5"/>
      <c r="E4" s="5"/>
      <c r="F4" s="5"/>
    </row>
    <row r="5" spans="1:9" ht="15.75">
      <c r="A5" s="136" t="s">
        <v>300</v>
      </c>
      <c r="B5" s="136"/>
      <c r="C5" s="136"/>
      <c r="D5" s="136"/>
      <c r="E5" s="136"/>
      <c r="F5" s="136"/>
      <c r="G5" s="16"/>
      <c r="H5" s="16"/>
      <c r="I5" s="16"/>
    </row>
    <row r="6" spans="1:6" ht="15">
      <c r="A6" s="12" t="s">
        <v>99</v>
      </c>
      <c r="B6" s="12"/>
      <c r="C6" s="12"/>
      <c r="D6" s="139" t="s">
        <v>225</v>
      </c>
      <c r="E6" s="139"/>
      <c r="F6" s="139"/>
    </row>
    <row r="7" spans="1:6" ht="30" customHeight="1">
      <c r="A7" s="137" t="s">
        <v>88</v>
      </c>
      <c r="B7" s="138" t="s">
        <v>100</v>
      </c>
      <c r="C7" s="138" t="s">
        <v>55</v>
      </c>
      <c r="D7" s="138" t="s">
        <v>53</v>
      </c>
      <c r="E7" s="138" t="s">
        <v>54</v>
      </c>
      <c r="F7" s="138" t="s">
        <v>301</v>
      </c>
    </row>
    <row r="8" spans="1:6" ht="45" customHeight="1">
      <c r="A8" s="137"/>
      <c r="B8" s="138"/>
      <c r="C8" s="138"/>
      <c r="D8" s="138"/>
      <c r="E8" s="138"/>
      <c r="F8" s="138"/>
    </row>
    <row r="9" spans="1:6" ht="12.75" customHeight="1">
      <c r="A9" s="3"/>
      <c r="B9" s="2">
        <v>1</v>
      </c>
      <c r="C9" s="2">
        <v>2</v>
      </c>
      <c r="D9" s="2">
        <v>3</v>
      </c>
      <c r="E9" s="2">
        <v>4</v>
      </c>
      <c r="F9" s="2">
        <v>5</v>
      </c>
    </row>
    <row r="10" spans="1:6" ht="17.25" customHeight="1">
      <c r="A10" s="32">
        <v>1</v>
      </c>
      <c r="B10" s="37" t="s">
        <v>101</v>
      </c>
      <c r="C10" s="37" t="s">
        <v>102</v>
      </c>
      <c r="D10" s="54">
        <f>D11+D14+D20+D26</f>
        <v>58920</v>
      </c>
      <c r="E10" s="54">
        <f>E11+E14+E20+E26</f>
        <v>62180</v>
      </c>
      <c r="F10" s="54">
        <f>F11+F14+F20+F26</f>
        <v>68880</v>
      </c>
    </row>
    <row r="11" spans="1:6" ht="20.25" customHeight="1">
      <c r="A11" s="32">
        <f>A10+1</f>
        <v>2</v>
      </c>
      <c r="B11" s="25" t="s">
        <v>103</v>
      </c>
      <c r="C11" s="25" t="s">
        <v>104</v>
      </c>
      <c r="D11" s="55">
        <f aca="true" t="shared" si="0" ref="D11:F12">D12</f>
        <v>4910</v>
      </c>
      <c r="E11" s="55">
        <f t="shared" si="0"/>
        <v>5070</v>
      </c>
      <c r="F11" s="55">
        <f t="shared" si="0"/>
        <v>5270</v>
      </c>
    </row>
    <row r="12" spans="1:6" ht="15.75" customHeight="1">
      <c r="A12" s="32">
        <f aca="true" t="shared" si="1" ref="A12:A46">A11+1</f>
        <v>3</v>
      </c>
      <c r="B12" s="25" t="s">
        <v>105</v>
      </c>
      <c r="C12" s="25" t="s">
        <v>106</v>
      </c>
      <c r="D12" s="55">
        <f t="shared" si="0"/>
        <v>4910</v>
      </c>
      <c r="E12" s="55">
        <f t="shared" si="0"/>
        <v>5070</v>
      </c>
      <c r="F12" s="55">
        <f t="shared" si="0"/>
        <v>5270</v>
      </c>
    </row>
    <row r="13" spans="1:6" ht="69" customHeight="1">
      <c r="A13" s="32">
        <f t="shared" si="1"/>
        <v>4</v>
      </c>
      <c r="B13" s="34" t="s">
        <v>171</v>
      </c>
      <c r="C13" s="25" t="s">
        <v>71</v>
      </c>
      <c r="D13" s="56">
        <v>4910</v>
      </c>
      <c r="E13" s="55">
        <v>5070</v>
      </c>
      <c r="F13" s="55">
        <v>5270</v>
      </c>
    </row>
    <row r="14" spans="1:6" ht="40.5" customHeight="1">
      <c r="A14" s="32">
        <f t="shared" si="1"/>
        <v>5</v>
      </c>
      <c r="B14" s="34" t="s">
        <v>209</v>
      </c>
      <c r="C14" s="29" t="s">
        <v>77</v>
      </c>
      <c r="D14" s="56">
        <f>D15</f>
        <v>45000</v>
      </c>
      <c r="E14" s="55">
        <f>E15</f>
        <v>48100</v>
      </c>
      <c r="F14" s="55">
        <f>F15</f>
        <v>54600</v>
      </c>
    </row>
    <row r="15" spans="1:6" ht="29.25" customHeight="1">
      <c r="A15" s="32">
        <f t="shared" si="1"/>
        <v>6</v>
      </c>
      <c r="B15" s="34" t="s">
        <v>210</v>
      </c>
      <c r="C15" s="29" t="s">
        <v>78</v>
      </c>
      <c r="D15" s="56">
        <f>D16+D17+D18+D19</f>
        <v>45000</v>
      </c>
      <c r="E15" s="55">
        <f>E16+E17+E18+E19</f>
        <v>48100</v>
      </c>
      <c r="F15" s="55">
        <f>F16+F17+F18+F19</f>
        <v>54600</v>
      </c>
    </row>
    <row r="16" spans="1:6" ht="76.5">
      <c r="A16" s="32">
        <f t="shared" si="1"/>
        <v>7</v>
      </c>
      <c r="B16" s="34" t="s">
        <v>211</v>
      </c>
      <c r="C16" s="35" t="s">
        <v>79</v>
      </c>
      <c r="D16" s="56">
        <v>16300</v>
      </c>
      <c r="E16" s="55">
        <v>17400</v>
      </c>
      <c r="F16" s="55">
        <v>19800</v>
      </c>
    </row>
    <row r="17" spans="1:6" ht="93.75" customHeight="1">
      <c r="A17" s="32">
        <f t="shared" si="1"/>
        <v>8</v>
      </c>
      <c r="B17" s="34" t="s">
        <v>212</v>
      </c>
      <c r="C17" s="35" t="s">
        <v>80</v>
      </c>
      <c r="D17" s="56">
        <v>100</v>
      </c>
      <c r="E17" s="55">
        <v>100</v>
      </c>
      <c r="F17" s="55">
        <v>100</v>
      </c>
    </row>
    <row r="18" spans="1:6" ht="89.25">
      <c r="A18" s="32">
        <f t="shared" si="1"/>
        <v>9</v>
      </c>
      <c r="B18" s="34" t="s">
        <v>213</v>
      </c>
      <c r="C18" s="35" t="s">
        <v>81</v>
      </c>
      <c r="D18" s="56">
        <v>31600</v>
      </c>
      <c r="E18" s="55">
        <v>33800</v>
      </c>
      <c r="F18" s="55">
        <v>38300</v>
      </c>
    </row>
    <row r="19" spans="1:6" ht="81.75" customHeight="1">
      <c r="A19" s="32">
        <f t="shared" si="1"/>
        <v>10</v>
      </c>
      <c r="B19" s="34" t="s">
        <v>214</v>
      </c>
      <c r="C19" s="35" t="s">
        <v>82</v>
      </c>
      <c r="D19" s="56">
        <v>-3000</v>
      </c>
      <c r="E19" s="55">
        <v>-3200</v>
      </c>
      <c r="F19" s="55">
        <v>-3600</v>
      </c>
    </row>
    <row r="20" spans="1:6" ht="17.25" customHeight="1">
      <c r="A20" s="32">
        <f t="shared" si="1"/>
        <v>11</v>
      </c>
      <c r="B20" s="25" t="s">
        <v>107</v>
      </c>
      <c r="C20" s="31" t="s">
        <v>172</v>
      </c>
      <c r="D20" s="55">
        <f>D21</f>
        <v>8610</v>
      </c>
      <c r="E20" s="55">
        <f>E21</f>
        <v>8610</v>
      </c>
      <c r="F20" s="55">
        <f>F21</f>
        <v>8610</v>
      </c>
    </row>
    <row r="21" spans="1:6" ht="12.75">
      <c r="A21" s="32">
        <f t="shared" si="1"/>
        <v>12</v>
      </c>
      <c r="B21" s="25" t="s">
        <v>173</v>
      </c>
      <c r="C21" s="28" t="s">
        <v>174</v>
      </c>
      <c r="D21" s="57">
        <f>D22+D24</f>
        <v>8610</v>
      </c>
      <c r="E21" s="57">
        <f>E22+E24</f>
        <v>8610</v>
      </c>
      <c r="F21" s="57">
        <f>F22+F24</f>
        <v>8610</v>
      </c>
    </row>
    <row r="22" spans="1:6" ht="17.25" customHeight="1">
      <c r="A22" s="32">
        <f t="shared" si="1"/>
        <v>13</v>
      </c>
      <c r="B22" s="25" t="s">
        <v>240</v>
      </c>
      <c r="C22" s="28" t="s">
        <v>239</v>
      </c>
      <c r="D22" s="57">
        <f>D23</f>
        <v>7640</v>
      </c>
      <c r="E22" s="57">
        <f>E23</f>
        <v>7640</v>
      </c>
      <c r="F22" s="57">
        <f>F23</f>
        <v>7640</v>
      </c>
    </row>
    <row r="23" spans="1:6" ht="33" customHeight="1">
      <c r="A23" s="32">
        <f t="shared" si="1"/>
        <v>14</v>
      </c>
      <c r="B23" s="25" t="s">
        <v>241</v>
      </c>
      <c r="C23" s="28" t="s">
        <v>242</v>
      </c>
      <c r="D23" s="57">
        <v>7640</v>
      </c>
      <c r="E23" s="57">
        <v>7640</v>
      </c>
      <c r="F23" s="57">
        <v>7640</v>
      </c>
    </row>
    <row r="24" spans="1:6" ht="15" customHeight="1">
      <c r="A24" s="32">
        <f t="shared" si="1"/>
        <v>15</v>
      </c>
      <c r="B24" s="25" t="s">
        <v>108</v>
      </c>
      <c r="C24" s="25" t="s">
        <v>109</v>
      </c>
      <c r="D24" s="55">
        <f>D25</f>
        <v>970</v>
      </c>
      <c r="E24" s="55">
        <f>E25</f>
        <v>970</v>
      </c>
      <c r="F24" s="55">
        <f>F25</f>
        <v>970</v>
      </c>
    </row>
    <row r="25" spans="1:6" ht="42" customHeight="1">
      <c r="A25" s="32">
        <f t="shared" si="1"/>
        <v>16</v>
      </c>
      <c r="B25" s="25" t="s">
        <v>110</v>
      </c>
      <c r="C25" s="25" t="s">
        <v>112</v>
      </c>
      <c r="D25" s="55">
        <v>970</v>
      </c>
      <c r="E25" s="55">
        <v>970</v>
      </c>
      <c r="F25" s="55">
        <v>970</v>
      </c>
    </row>
    <row r="26" spans="1:6" ht="15.75" customHeight="1">
      <c r="A26" s="32">
        <f t="shared" si="1"/>
        <v>17</v>
      </c>
      <c r="B26" s="25" t="s">
        <v>134</v>
      </c>
      <c r="C26" s="25" t="s">
        <v>135</v>
      </c>
      <c r="D26" s="55">
        <f aca="true" t="shared" si="2" ref="D26:F27">D27</f>
        <v>400</v>
      </c>
      <c r="E26" s="55">
        <f>E27</f>
        <v>400</v>
      </c>
      <c r="F26" s="55">
        <f t="shared" si="2"/>
        <v>400</v>
      </c>
    </row>
    <row r="27" spans="1:6" ht="44.25" customHeight="1">
      <c r="A27" s="32">
        <f t="shared" si="1"/>
        <v>18</v>
      </c>
      <c r="B27" s="25" t="s">
        <v>269</v>
      </c>
      <c r="C27" s="26" t="s">
        <v>236</v>
      </c>
      <c r="D27" s="55">
        <f t="shared" si="2"/>
        <v>400</v>
      </c>
      <c r="E27" s="55">
        <f>E28</f>
        <v>400</v>
      </c>
      <c r="F27" s="55">
        <f>F28</f>
        <v>400</v>
      </c>
    </row>
    <row r="28" spans="1:6" ht="76.5" customHeight="1">
      <c r="A28" s="32">
        <f t="shared" si="1"/>
        <v>19</v>
      </c>
      <c r="B28" s="25" t="s">
        <v>270</v>
      </c>
      <c r="C28" s="26" t="s">
        <v>237</v>
      </c>
      <c r="D28" s="55">
        <v>400</v>
      </c>
      <c r="E28" s="55">
        <v>400</v>
      </c>
      <c r="F28" s="55">
        <v>400</v>
      </c>
    </row>
    <row r="29" spans="1:6" ht="17.25" customHeight="1">
      <c r="A29" s="32">
        <f t="shared" si="1"/>
        <v>20</v>
      </c>
      <c r="B29" s="25" t="s">
        <v>136</v>
      </c>
      <c r="C29" s="37" t="s">
        <v>137</v>
      </c>
      <c r="D29" s="54">
        <f>SUM(D31+D36+D42)</f>
        <v>3574818</v>
      </c>
      <c r="E29" s="54">
        <f>SUM(E31+E36+E42)</f>
        <v>3393831</v>
      </c>
      <c r="F29" s="54">
        <f>SUM(F31+F36+F42)</f>
        <v>3395431</v>
      </c>
    </row>
    <row r="30" spans="1:6" ht="42.75" customHeight="1">
      <c r="A30" s="32">
        <f t="shared" si="1"/>
        <v>21</v>
      </c>
      <c r="B30" s="30" t="s">
        <v>271</v>
      </c>
      <c r="C30" s="25" t="s">
        <v>138</v>
      </c>
      <c r="D30" s="55">
        <f>D31+D36+D42</f>
        <v>3574818</v>
      </c>
      <c r="E30" s="55">
        <f>E31+E36+E42</f>
        <v>3393831</v>
      </c>
      <c r="F30" s="55">
        <f>F31+F36+F42</f>
        <v>3395431</v>
      </c>
    </row>
    <row r="31" spans="1:6" ht="30.75" customHeight="1">
      <c r="A31" s="32">
        <f t="shared" si="1"/>
        <v>22</v>
      </c>
      <c r="B31" s="27" t="s">
        <v>338</v>
      </c>
      <c r="C31" s="27" t="s">
        <v>243</v>
      </c>
      <c r="D31" s="55">
        <f aca="true" t="shared" si="3" ref="D31:F32">D32</f>
        <v>1933687</v>
      </c>
      <c r="E31" s="55">
        <f t="shared" si="3"/>
        <v>1933687</v>
      </c>
      <c r="F31" s="55">
        <f t="shared" si="3"/>
        <v>1933687</v>
      </c>
    </row>
    <row r="32" spans="1:6" ht="28.5" customHeight="1">
      <c r="A32" s="32">
        <f t="shared" si="1"/>
        <v>23</v>
      </c>
      <c r="B32" s="27" t="s">
        <v>339</v>
      </c>
      <c r="C32" s="27" t="s">
        <v>176</v>
      </c>
      <c r="D32" s="55">
        <f t="shared" si="3"/>
        <v>1933687</v>
      </c>
      <c r="E32" s="55">
        <f t="shared" si="3"/>
        <v>1933687</v>
      </c>
      <c r="F32" s="55">
        <f t="shared" si="3"/>
        <v>1933687</v>
      </c>
    </row>
    <row r="33" spans="1:6" ht="28.5" customHeight="1">
      <c r="A33" s="32">
        <f t="shared" si="1"/>
        <v>24</v>
      </c>
      <c r="B33" s="27" t="s">
        <v>340</v>
      </c>
      <c r="C33" s="27" t="s">
        <v>52</v>
      </c>
      <c r="D33" s="55">
        <f>D34+D35</f>
        <v>1933687</v>
      </c>
      <c r="E33" s="55">
        <f>E34+E35</f>
        <v>1933687</v>
      </c>
      <c r="F33" s="55">
        <f>F34+F35</f>
        <v>1933687</v>
      </c>
    </row>
    <row r="34" spans="1:6" ht="42" customHeight="1">
      <c r="A34" s="32">
        <f t="shared" si="1"/>
        <v>25</v>
      </c>
      <c r="B34" s="27" t="s">
        <v>341</v>
      </c>
      <c r="C34" s="27" t="s">
        <v>175</v>
      </c>
      <c r="D34" s="55">
        <v>38382</v>
      </c>
      <c r="E34" s="55">
        <v>38382</v>
      </c>
      <c r="F34" s="55">
        <v>38382</v>
      </c>
    </row>
    <row r="35" spans="1:6" ht="42" customHeight="1">
      <c r="A35" s="32">
        <f t="shared" si="1"/>
        <v>26</v>
      </c>
      <c r="B35" s="27" t="s">
        <v>342</v>
      </c>
      <c r="C35" s="27" t="s">
        <v>249</v>
      </c>
      <c r="D35" s="55">
        <v>1895305</v>
      </c>
      <c r="E35" s="55">
        <v>1895305</v>
      </c>
      <c r="F35" s="55">
        <v>1895305</v>
      </c>
    </row>
    <row r="36" spans="1:6" ht="38.25" customHeight="1">
      <c r="A36" s="32">
        <f t="shared" si="1"/>
        <v>27</v>
      </c>
      <c r="B36" s="25" t="s">
        <v>343</v>
      </c>
      <c r="C36" s="38" t="s">
        <v>94</v>
      </c>
      <c r="D36" s="54">
        <f>D37+D40</f>
        <v>36594</v>
      </c>
      <c r="E36" s="54">
        <f>E37+E40</f>
        <v>37119</v>
      </c>
      <c r="F36" s="54">
        <f>F37+F40</f>
        <v>38919</v>
      </c>
    </row>
    <row r="37" spans="1:6" ht="42.75" customHeight="1">
      <c r="A37" s="32">
        <f t="shared" si="1"/>
        <v>28</v>
      </c>
      <c r="B37" s="25" t="s">
        <v>344</v>
      </c>
      <c r="C37" s="38" t="s">
        <v>97</v>
      </c>
      <c r="D37" s="55">
        <f>D39</f>
        <v>190</v>
      </c>
      <c r="E37" s="55">
        <f>E39</f>
        <v>190</v>
      </c>
      <c r="F37" s="55">
        <f>F39</f>
        <v>190</v>
      </c>
    </row>
    <row r="38" spans="1:6" ht="45.75" customHeight="1">
      <c r="A38" s="32">
        <f t="shared" si="1"/>
        <v>29</v>
      </c>
      <c r="B38" s="25" t="s">
        <v>345</v>
      </c>
      <c r="C38" s="38" t="s">
        <v>98</v>
      </c>
      <c r="D38" s="55">
        <f>D39</f>
        <v>190</v>
      </c>
      <c r="E38" s="55">
        <f>E39</f>
        <v>190</v>
      </c>
      <c r="F38" s="55">
        <f>F39</f>
        <v>190</v>
      </c>
    </row>
    <row r="39" spans="1:6" ht="45.75" customHeight="1">
      <c r="A39" s="32">
        <f t="shared" si="1"/>
        <v>30</v>
      </c>
      <c r="B39" s="25" t="s">
        <v>346</v>
      </c>
      <c r="C39" s="38" t="s">
        <v>215</v>
      </c>
      <c r="D39" s="58">
        <v>190</v>
      </c>
      <c r="E39" s="58">
        <v>190</v>
      </c>
      <c r="F39" s="55">
        <v>190</v>
      </c>
    </row>
    <row r="40" spans="1:6" ht="40.5" customHeight="1">
      <c r="A40" s="32">
        <v>31</v>
      </c>
      <c r="B40" s="25" t="s">
        <v>44</v>
      </c>
      <c r="C40" s="38" t="s">
        <v>95</v>
      </c>
      <c r="D40" s="55">
        <f>D41</f>
        <v>36404</v>
      </c>
      <c r="E40" s="55">
        <f>E41</f>
        <v>36929</v>
      </c>
      <c r="F40" s="55">
        <f>F41</f>
        <v>38729</v>
      </c>
    </row>
    <row r="41" spans="1:6" ht="38.25">
      <c r="A41" s="32">
        <v>32</v>
      </c>
      <c r="B41" s="25" t="s">
        <v>45</v>
      </c>
      <c r="C41" s="38" t="s">
        <v>96</v>
      </c>
      <c r="D41" s="55">
        <v>36404</v>
      </c>
      <c r="E41" s="55">
        <v>36929</v>
      </c>
      <c r="F41" s="55">
        <v>38729</v>
      </c>
    </row>
    <row r="42" spans="1:6" ht="12.75">
      <c r="A42" s="32">
        <v>33</v>
      </c>
      <c r="B42" s="37" t="s">
        <v>347</v>
      </c>
      <c r="C42" s="37" t="s">
        <v>139</v>
      </c>
      <c r="D42" s="54">
        <f>D43</f>
        <v>1604537</v>
      </c>
      <c r="E42" s="54">
        <f>E43</f>
        <v>1423025</v>
      </c>
      <c r="F42" s="54">
        <f>F43</f>
        <v>1422825</v>
      </c>
    </row>
    <row r="43" spans="1:6" ht="30.75" customHeight="1">
      <c r="A43" s="32">
        <v>34</v>
      </c>
      <c r="B43" s="25" t="s">
        <v>348</v>
      </c>
      <c r="C43" s="25" t="s">
        <v>140</v>
      </c>
      <c r="D43" s="55">
        <f>D45</f>
        <v>1604537</v>
      </c>
      <c r="E43" s="55">
        <f>E45</f>
        <v>1423025</v>
      </c>
      <c r="F43" s="55">
        <f>F45</f>
        <v>1422825</v>
      </c>
    </row>
    <row r="44" spans="1:6" ht="31.5" customHeight="1">
      <c r="A44" s="32">
        <v>35</v>
      </c>
      <c r="B44" s="25" t="s">
        <v>349</v>
      </c>
      <c r="C44" s="25" t="s">
        <v>238</v>
      </c>
      <c r="D44" s="55">
        <f>D45</f>
        <v>1604537</v>
      </c>
      <c r="E44" s="55">
        <f>E45</f>
        <v>1423025</v>
      </c>
      <c r="F44" s="55">
        <f>F45</f>
        <v>1422825</v>
      </c>
    </row>
    <row r="45" spans="1:6" ht="42" customHeight="1">
      <c r="A45" s="32">
        <f t="shared" si="1"/>
        <v>36</v>
      </c>
      <c r="B45" s="25" t="s">
        <v>350</v>
      </c>
      <c r="C45" s="25" t="s">
        <v>250</v>
      </c>
      <c r="D45" s="55">
        <v>1604537</v>
      </c>
      <c r="E45" s="55">
        <v>1423025</v>
      </c>
      <c r="F45" s="55">
        <v>1422825</v>
      </c>
    </row>
    <row r="46" spans="1:6" ht="12.75">
      <c r="A46" s="32">
        <f t="shared" si="1"/>
        <v>37</v>
      </c>
      <c r="B46" s="140" t="s">
        <v>113</v>
      </c>
      <c r="C46" s="140"/>
      <c r="D46" s="59">
        <f>D29+D10</f>
        <v>3633738</v>
      </c>
      <c r="E46" s="59">
        <f>E29+E10</f>
        <v>3456011</v>
      </c>
      <c r="F46" s="59">
        <f>F29+F10</f>
        <v>3464311</v>
      </c>
    </row>
    <row r="47" spans="1:8" ht="15">
      <c r="A47" s="32"/>
      <c r="B47" s="12"/>
      <c r="C47" s="12"/>
      <c r="D47" s="12"/>
      <c r="E47" s="12"/>
      <c r="F47" s="12"/>
      <c r="H47" s="72"/>
    </row>
  </sheetData>
  <sheetProtection/>
  <mergeCells count="12">
    <mergeCell ref="B46:C46"/>
    <mergeCell ref="D7:D8"/>
    <mergeCell ref="B7:B8"/>
    <mergeCell ref="C7:C8"/>
    <mergeCell ref="A5:F5"/>
    <mergeCell ref="A7:A8"/>
    <mergeCell ref="D1:F1"/>
    <mergeCell ref="F7:F8"/>
    <mergeCell ref="D6:F6"/>
    <mergeCell ref="E7:E8"/>
    <mergeCell ref="A2:F2"/>
    <mergeCell ref="A3:F3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"/>
  <sheetViews>
    <sheetView zoomScalePageLayoutView="0" workbookViewId="0" topLeftCell="C13">
      <selection activeCell="D14" sqref="D14:G16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6" width="12.00390625" style="0" customWidth="1"/>
    <col min="8" max="8" width="9.625" style="0" bestFit="1" customWidth="1"/>
  </cols>
  <sheetData>
    <row r="1" spans="1:6" ht="12.75" customHeight="1">
      <c r="A1" s="126" t="s">
        <v>74</v>
      </c>
      <c r="B1" s="126"/>
      <c r="C1" s="126"/>
      <c r="D1" s="126"/>
      <c r="E1" s="126"/>
      <c r="F1" s="126"/>
    </row>
    <row r="2" spans="1:6" ht="14.25" customHeight="1">
      <c r="A2" s="127" t="s">
        <v>298</v>
      </c>
      <c r="B2" s="127"/>
      <c r="C2" s="127"/>
      <c r="D2" s="127"/>
      <c r="E2" s="127"/>
      <c r="F2" s="127"/>
    </row>
    <row r="3" spans="1:6" ht="14.25" customHeight="1">
      <c r="A3" s="127" t="s">
        <v>312</v>
      </c>
      <c r="B3" s="127"/>
      <c r="C3" s="127"/>
      <c r="D3" s="127"/>
      <c r="E3" s="127"/>
      <c r="F3" s="127"/>
    </row>
    <row r="4" ht="11.25" customHeight="1">
      <c r="A4" s="10"/>
    </row>
    <row r="5" spans="1:4" ht="15.75" customHeight="1">
      <c r="A5" s="142" t="s">
        <v>302</v>
      </c>
      <c r="B5" s="142"/>
      <c r="C5" s="142"/>
      <c r="D5" s="142"/>
    </row>
    <row r="6" spans="1:4" ht="33" customHeight="1">
      <c r="A6" s="142"/>
      <c r="B6" s="142"/>
      <c r="C6" s="142"/>
      <c r="D6" s="142"/>
    </row>
    <row r="7" spans="1:6" ht="15.75">
      <c r="A7" s="143" t="s">
        <v>225</v>
      </c>
      <c r="B7" s="143"/>
      <c r="C7" s="143"/>
      <c r="D7" s="143"/>
      <c r="E7" s="143"/>
      <c r="F7" s="143"/>
    </row>
    <row r="8" spans="1:6" ht="47.25" customHeight="1">
      <c r="A8" s="2" t="s">
        <v>226</v>
      </c>
      <c r="B8" s="14" t="s">
        <v>189</v>
      </c>
      <c r="C8" s="2" t="s">
        <v>166</v>
      </c>
      <c r="D8" s="2" t="s">
        <v>200</v>
      </c>
      <c r="E8" s="2" t="s">
        <v>252</v>
      </c>
      <c r="F8" s="2" t="s">
        <v>311</v>
      </c>
    </row>
    <row r="9" spans="1:6" ht="15">
      <c r="A9" s="2"/>
      <c r="B9" s="2">
        <v>1</v>
      </c>
      <c r="C9" s="2">
        <v>2</v>
      </c>
      <c r="D9" s="2">
        <v>3</v>
      </c>
      <c r="E9" s="2">
        <v>3</v>
      </c>
      <c r="F9" s="2">
        <v>3</v>
      </c>
    </row>
    <row r="10" spans="1:6" ht="15" customHeight="1">
      <c r="A10" s="2">
        <v>1</v>
      </c>
      <c r="B10" s="3" t="s">
        <v>167</v>
      </c>
      <c r="C10" s="23" t="s">
        <v>143</v>
      </c>
      <c r="D10" s="52">
        <f>D11+D12+D13+D14</f>
        <v>3131392</v>
      </c>
      <c r="E10" s="52">
        <f>E11+E12+E13+E14</f>
        <v>3044992</v>
      </c>
      <c r="F10" s="52">
        <f>F11+F12+F13+F14</f>
        <v>2958176</v>
      </c>
    </row>
    <row r="11" spans="1:6" ht="33" customHeight="1">
      <c r="A11" s="2">
        <f>A10+1</f>
        <v>2</v>
      </c>
      <c r="B11" s="3" t="s">
        <v>168</v>
      </c>
      <c r="C11" s="23" t="s">
        <v>150</v>
      </c>
      <c r="D11" s="60">
        <v>729203</v>
      </c>
      <c r="E11" s="60">
        <v>729203</v>
      </c>
      <c r="F11" s="60">
        <v>729203</v>
      </c>
    </row>
    <row r="12" spans="1:6" ht="42.75" customHeight="1">
      <c r="A12" s="2">
        <f aca="true" t="shared" si="0" ref="A12:A25">A11+1</f>
        <v>3</v>
      </c>
      <c r="B12" s="3" t="s">
        <v>169</v>
      </c>
      <c r="C12" s="23" t="s">
        <v>151</v>
      </c>
      <c r="D12" s="60">
        <v>2400999</v>
      </c>
      <c r="E12" s="60">
        <v>2314599</v>
      </c>
      <c r="F12" s="60">
        <v>2227783</v>
      </c>
    </row>
    <row r="13" spans="1:6" ht="15.75" customHeight="1">
      <c r="A13" s="2">
        <f t="shared" si="0"/>
        <v>4</v>
      </c>
      <c r="B13" s="3" t="s">
        <v>170</v>
      </c>
      <c r="C13" s="23" t="s">
        <v>152</v>
      </c>
      <c r="D13" s="60">
        <v>1000</v>
      </c>
      <c r="E13" s="60">
        <v>1000</v>
      </c>
      <c r="F13" s="60">
        <v>1000</v>
      </c>
    </row>
    <row r="14" spans="1:7" ht="15.75" customHeight="1">
      <c r="A14" s="2">
        <f t="shared" si="0"/>
        <v>5</v>
      </c>
      <c r="B14" s="3" t="s">
        <v>181</v>
      </c>
      <c r="C14" s="23" t="s">
        <v>153</v>
      </c>
      <c r="D14" s="61">
        <v>190</v>
      </c>
      <c r="E14" s="61">
        <v>190</v>
      </c>
      <c r="F14" s="61">
        <v>190</v>
      </c>
      <c r="G14" s="124" t="s">
        <v>351</v>
      </c>
    </row>
    <row r="15" spans="1:7" ht="15.75" customHeight="1">
      <c r="A15" s="2">
        <f t="shared" si="0"/>
        <v>6</v>
      </c>
      <c r="B15" s="3" t="s">
        <v>182</v>
      </c>
      <c r="C15" s="23" t="s">
        <v>154</v>
      </c>
      <c r="D15" s="61">
        <f>D16</f>
        <v>36404</v>
      </c>
      <c r="E15" s="61">
        <f>E16</f>
        <v>36929</v>
      </c>
      <c r="F15" s="61">
        <f>F16</f>
        <v>38729</v>
      </c>
      <c r="G15" s="124"/>
    </row>
    <row r="16" spans="1:7" ht="15.75" customHeight="1">
      <c r="A16" s="2">
        <f t="shared" si="0"/>
        <v>7</v>
      </c>
      <c r="B16" s="3" t="s">
        <v>183</v>
      </c>
      <c r="C16" s="23" t="s">
        <v>155</v>
      </c>
      <c r="D16" s="61">
        <f>16819.92+5079.62+14504.46</f>
        <v>36404</v>
      </c>
      <c r="E16" s="61">
        <f>16819.92+5079.62+15029.46</f>
        <v>36929</v>
      </c>
      <c r="F16" s="61">
        <f>16819.92+5079.62+16829.46</f>
        <v>38729</v>
      </c>
      <c r="G16" s="124"/>
    </row>
    <row r="17" spans="1:6" ht="15.75" customHeight="1">
      <c r="A17" s="2">
        <f t="shared" si="0"/>
        <v>8</v>
      </c>
      <c r="B17" s="3" t="s">
        <v>184</v>
      </c>
      <c r="C17" s="23" t="s">
        <v>156</v>
      </c>
      <c r="D17" s="60">
        <f>D18</f>
        <v>41000</v>
      </c>
      <c r="E17" s="60">
        <f>E18</f>
        <v>9000</v>
      </c>
      <c r="F17" s="60">
        <f>F18</f>
        <v>9000</v>
      </c>
    </row>
    <row r="18" spans="1:6" ht="31.5" customHeight="1">
      <c r="A18" s="2">
        <f t="shared" si="0"/>
        <v>9</v>
      </c>
      <c r="B18" s="3" t="s">
        <v>185</v>
      </c>
      <c r="C18" s="23" t="s">
        <v>157</v>
      </c>
      <c r="D18" s="60">
        <v>41000</v>
      </c>
      <c r="E18" s="60">
        <v>9000</v>
      </c>
      <c r="F18" s="60">
        <v>9000</v>
      </c>
    </row>
    <row r="19" spans="1:6" ht="16.5" customHeight="1">
      <c r="A19" s="2">
        <f t="shared" si="0"/>
        <v>10</v>
      </c>
      <c r="B19" s="3" t="s">
        <v>179</v>
      </c>
      <c r="C19" s="23" t="s">
        <v>146</v>
      </c>
      <c r="D19" s="60">
        <f>D20</f>
        <v>60000</v>
      </c>
      <c r="E19" s="60">
        <f>E20</f>
        <v>48100</v>
      </c>
      <c r="F19" s="60">
        <f>F20</f>
        <v>54600</v>
      </c>
    </row>
    <row r="20" spans="1:6" ht="15.75" customHeight="1">
      <c r="A20" s="2">
        <f t="shared" si="0"/>
        <v>11</v>
      </c>
      <c r="B20" s="3" t="s">
        <v>202</v>
      </c>
      <c r="C20" s="23" t="s">
        <v>158</v>
      </c>
      <c r="D20" s="60">
        <v>60000</v>
      </c>
      <c r="E20" s="60">
        <v>48100</v>
      </c>
      <c r="F20" s="60">
        <v>54600</v>
      </c>
    </row>
    <row r="21" spans="1:6" ht="15.75" customHeight="1">
      <c r="A21" s="2">
        <f t="shared" si="0"/>
        <v>12</v>
      </c>
      <c r="B21" s="3" t="s">
        <v>186</v>
      </c>
      <c r="C21" s="23" t="s">
        <v>159</v>
      </c>
      <c r="D21" s="60">
        <f>D22</f>
        <v>224490</v>
      </c>
      <c r="E21" s="60">
        <f>E22</f>
        <v>74490</v>
      </c>
      <c r="F21" s="60">
        <f>F22</f>
        <v>74490</v>
      </c>
    </row>
    <row r="22" spans="1:6" ht="15.75" customHeight="1">
      <c r="A22" s="2">
        <f t="shared" si="0"/>
        <v>13</v>
      </c>
      <c r="B22" s="3" t="s">
        <v>187</v>
      </c>
      <c r="C22" s="23" t="s">
        <v>160</v>
      </c>
      <c r="D22" s="60">
        <v>224490</v>
      </c>
      <c r="E22" s="60">
        <v>74490</v>
      </c>
      <c r="F22" s="60">
        <v>74490</v>
      </c>
    </row>
    <row r="23" spans="1:6" ht="33" customHeight="1">
      <c r="A23" s="2">
        <f t="shared" si="0"/>
        <v>14</v>
      </c>
      <c r="B23" s="39" t="s">
        <v>130</v>
      </c>
      <c r="C23" s="23" t="s">
        <v>161</v>
      </c>
      <c r="D23" s="52">
        <f>D24</f>
        <v>140452</v>
      </c>
      <c r="E23" s="52">
        <f>E24</f>
        <v>156100</v>
      </c>
      <c r="F23" s="52">
        <f>F24</f>
        <v>156100</v>
      </c>
    </row>
    <row r="24" spans="1:6" ht="19.5" customHeight="1">
      <c r="A24" s="2">
        <f t="shared" si="0"/>
        <v>15</v>
      </c>
      <c r="B24" s="40" t="s">
        <v>188</v>
      </c>
      <c r="C24" s="23" t="s">
        <v>162</v>
      </c>
      <c r="D24" s="52">
        <v>140452</v>
      </c>
      <c r="E24" s="52">
        <v>156100</v>
      </c>
      <c r="F24" s="52">
        <v>156100</v>
      </c>
    </row>
    <row r="25" spans="1:8" ht="17.25" customHeight="1">
      <c r="A25" s="2">
        <f t="shared" si="0"/>
        <v>16</v>
      </c>
      <c r="B25" s="3" t="s">
        <v>195</v>
      </c>
      <c r="C25" s="23"/>
      <c r="D25" s="52"/>
      <c r="E25" s="52">
        <v>86400</v>
      </c>
      <c r="F25" s="52">
        <v>173216</v>
      </c>
      <c r="H25" s="41"/>
    </row>
    <row r="26" spans="1:6" ht="17.25" customHeight="1">
      <c r="A26" s="141" t="s">
        <v>337</v>
      </c>
      <c r="B26" s="141"/>
      <c r="C26" s="23"/>
      <c r="D26" s="52">
        <f>D10+D17+D19+D21+D23+D15</f>
        <v>3633738</v>
      </c>
      <c r="E26" s="52">
        <f>E10+E17+E19+E21+E23+E15+E25</f>
        <v>3456011</v>
      </c>
      <c r="F26" s="52">
        <f>F10+F17+F19+F21+F23+F15+F25</f>
        <v>3464311</v>
      </c>
    </row>
    <row r="27" spans="1:6" ht="18.75">
      <c r="A27" s="11"/>
      <c r="F27" s="41"/>
    </row>
    <row r="45" ht="102" customHeight="1"/>
  </sheetData>
  <sheetProtection/>
  <mergeCells count="6">
    <mergeCell ref="A26:B26"/>
    <mergeCell ref="A5:D6"/>
    <mergeCell ref="A1:F1"/>
    <mergeCell ref="A2:F2"/>
    <mergeCell ref="A3:F3"/>
    <mergeCell ref="A7:F7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93"/>
  <sheetViews>
    <sheetView zoomScalePageLayoutView="0" workbookViewId="0" topLeftCell="A1">
      <selection activeCell="C83" sqref="C83"/>
    </sheetView>
  </sheetViews>
  <sheetFormatPr defaultColWidth="9.00390625" defaultRowHeight="12.75"/>
  <cols>
    <col min="1" max="1" width="4.375" style="62" customWidth="1"/>
    <col min="2" max="2" width="31.375" style="62" customWidth="1"/>
    <col min="3" max="3" width="6.00390625" style="63" customWidth="1"/>
    <col min="4" max="4" width="5.875" style="63" customWidth="1"/>
    <col min="5" max="5" width="10.625" style="63" customWidth="1"/>
    <col min="6" max="6" width="5.875" style="63" customWidth="1"/>
    <col min="7" max="9" width="10.375" style="62" customWidth="1"/>
    <col min="10" max="16" width="5.875" style="62" customWidth="1"/>
    <col min="17" max="16384" width="9.00390625" style="62" customWidth="1"/>
  </cols>
  <sheetData>
    <row r="1" spans="4:9" ht="15">
      <c r="D1" s="126" t="s">
        <v>357</v>
      </c>
      <c r="E1" s="126"/>
      <c r="F1" s="126"/>
      <c r="G1" s="126"/>
      <c r="H1" s="126"/>
      <c r="I1" s="126"/>
    </row>
    <row r="2" spans="4:9" ht="12.75">
      <c r="D2" s="127" t="s">
        <v>298</v>
      </c>
      <c r="E2" s="127"/>
      <c r="F2" s="127"/>
      <c r="G2" s="127"/>
      <c r="H2" s="127"/>
      <c r="I2" s="127"/>
    </row>
    <row r="3" spans="4:9" ht="12.75">
      <c r="D3" s="127" t="s">
        <v>312</v>
      </c>
      <c r="E3" s="127"/>
      <c r="F3" s="127"/>
      <c r="G3" s="127"/>
      <c r="H3" s="127"/>
      <c r="I3" s="127"/>
    </row>
    <row r="4" spans="1:9" ht="12.75">
      <c r="A4" s="5"/>
      <c r="B4" s="5"/>
      <c r="C4" s="48"/>
      <c r="D4" s="48"/>
      <c r="E4" s="48"/>
      <c r="F4" s="64"/>
      <c r="G4" s="65"/>
      <c r="H4" s="65"/>
      <c r="I4" s="65"/>
    </row>
    <row r="5" spans="1:9" ht="12.75">
      <c r="A5" s="5"/>
      <c r="B5" s="5"/>
      <c r="C5" s="48"/>
      <c r="D5" s="48"/>
      <c r="E5" s="48"/>
      <c r="F5" s="48"/>
      <c r="G5" s="36"/>
      <c r="H5" s="36"/>
      <c r="I5" s="36"/>
    </row>
    <row r="6" spans="1:9" ht="12.75">
      <c r="A6" s="5"/>
      <c r="B6" s="5"/>
      <c r="C6" s="66"/>
      <c r="D6" s="66"/>
      <c r="E6" s="66"/>
      <c r="F6" s="48"/>
      <c r="G6" s="36"/>
      <c r="H6" s="36"/>
      <c r="I6" s="36"/>
    </row>
    <row r="7" spans="1:9" ht="13.5" customHeight="1">
      <c r="A7" s="144" t="s">
        <v>355</v>
      </c>
      <c r="B7" s="144"/>
      <c r="C7" s="144"/>
      <c r="D7" s="144"/>
      <c r="E7" s="144"/>
      <c r="F7" s="144"/>
      <c r="G7" s="144"/>
      <c r="H7" s="144"/>
      <c r="I7" s="144"/>
    </row>
    <row r="8" spans="1:9" ht="12.75">
      <c r="A8" s="67"/>
      <c r="B8" s="5"/>
      <c r="C8" s="68"/>
      <c r="D8" s="68"/>
      <c r="E8" s="68"/>
      <c r="F8" s="68"/>
      <c r="G8" s="67"/>
      <c r="H8" s="67"/>
      <c r="I8" s="67" t="s">
        <v>356</v>
      </c>
    </row>
    <row r="9" spans="1:9" s="69" customFormat="1" ht="40.5" customHeight="1">
      <c r="A9" s="138" t="s">
        <v>114</v>
      </c>
      <c r="B9" s="138" t="s">
        <v>115</v>
      </c>
      <c r="C9" s="138" t="s">
        <v>190</v>
      </c>
      <c r="D9" s="138" t="s">
        <v>116</v>
      </c>
      <c r="E9" s="138"/>
      <c r="F9" s="138"/>
      <c r="G9" s="138" t="s">
        <v>200</v>
      </c>
      <c r="H9" s="138" t="s">
        <v>252</v>
      </c>
      <c r="I9" s="138" t="s">
        <v>311</v>
      </c>
    </row>
    <row r="10" spans="1:9" s="69" customFormat="1" ht="51">
      <c r="A10" s="138"/>
      <c r="B10" s="138"/>
      <c r="C10" s="138"/>
      <c r="D10" s="32" t="s">
        <v>117</v>
      </c>
      <c r="E10" s="32" t="s">
        <v>118</v>
      </c>
      <c r="F10" s="32" t="s">
        <v>119</v>
      </c>
      <c r="G10" s="138"/>
      <c r="H10" s="138"/>
      <c r="I10" s="138"/>
    </row>
    <row r="11" spans="1:9" s="69" customFormat="1" ht="12.75">
      <c r="A11" s="32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75">
        <v>9</v>
      </c>
    </row>
    <row r="12" spans="1:15" ht="38.25">
      <c r="A12" s="32">
        <v>1</v>
      </c>
      <c r="B12" s="30" t="s">
        <v>276</v>
      </c>
      <c r="C12" s="32">
        <v>810</v>
      </c>
      <c r="D12" s="76"/>
      <c r="E12" s="76"/>
      <c r="F12" s="76"/>
      <c r="G12" s="77">
        <f>G13+G42+G50+G57+G67+G79+G86</f>
        <v>3633738</v>
      </c>
      <c r="H12" s="77">
        <f>H13+H42+H50+H57+H67+H79+H86</f>
        <v>3456011</v>
      </c>
      <c r="I12" s="78">
        <f>I13+I42+I50+I57+I67+I79+I86</f>
        <v>3464311</v>
      </c>
      <c r="J12" s="70"/>
      <c r="K12" s="70"/>
      <c r="L12" s="70"/>
      <c r="M12" s="70"/>
      <c r="N12" s="70"/>
      <c r="O12" s="70"/>
    </row>
    <row r="13" spans="1:15" ht="12.75">
      <c r="A13" s="32">
        <f>A12+1</f>
        <v>2</v>
      </c>
      <c r="B13" s="30" t="s">
        <v>120</v>
      </c>
      <c r="C13" s="32">
        <v>810</v>
      </c>
      <c r="D13" s="76" t="s">
        <v>143</v>
      </c>
      <c r="E13" s="76"/>
      <c r="F13" s="76"/>
      <c r="G13" s="77">
        <f>G14+G20+G30+G39</f>
        <v>3131392</v>
      </c>
      <c r="H13" s="77">
        <f>H14+H20+H30+H36</f>
        <v>3044992</v>
      </c>
      <c r="I13" s="78">
        <f>I14+I20+I30+I36</f>
        <v>2958176</v>
      </c>
      <c r="J13" s="70"/>
      <c r="K13" s="70"/>
      <c r="L13" s="70"/>
      <c r="M13" s="70"/>
      <c r="N13" s="70"/>
      <c r="O13" s="70"/>
    </row>
    <row r="14" spans="1:15" ht="51">
      <c r="A14" s="32">
        <f aca="true" t="shared" si="0" ref="A14:A77">A13+1</f>
        <v>3</v>
      </c>
      <c r="B14" s="30" t="s">
        <v>168</v>
      </c>
      <c r="C14" s="32">
        <v>810</v>
      </c>
      <c r="D14" s="76" t="s">
        <v>150</v>
      </c>
      <c r="E14" s="76"/>
      <c r="F14" s="76"/>
      <c r="G14" s="77">
        <f>+G15</f>
        <v>729203</v>
      </c>
      <c r="H14" s="77">
        <f>+H15</f>
        <v>729203</v>
      </c>
      <c r="I14" s="78">
        <f>+H14</f>
        <v>729203</v>
      </c>
      <c r="J14" s="70"/>
      <c r="K14" s="70"/>
      <c r="L14" s="70"/>
      <c r="M14" s="70"/>
      <c r="N14" s="70"/>
      <c r="O14" s="70"/>
    </row>
    <row r="15" spans="1:15" ht="51">
      <c r="A15" s="32">
        <f t="shared" si="0"/>
        <v>4</v>
      </c>
      <c r="B15" s="30" t="s">
        <v>121</v>
      </c>
      <c r="C15" s="32">
        <v>810</v>
      </c>
      <c r="D15" s="76" t="s">
        <v>150</v>
      </c>
      <c r="E15" s="76" t="s">
        <v>147</v>
      </c>
      <c r="F15" s="76"/>
      <c r="G15" s="77">
        <f>G16</f>
        <v>729203</v>
      </c>
      <c r="H15" s="77">
        <f>H16</f>
        <v>729203</v>
      </c>
      <c r="I15" s="78">
        <f>+H15</f>
        <v>729203</v>
      </c>
      <c r="J15" s="71"/>
      <c r="K15" s="70"/>
      <c r="L15" s="70"/>
      <c r="M15" s="70"/>
      <c r="N15" s="70"/>
      <c r="O15" s="70"/>
    </row>
    <row r="16" spans="1:15" ht="25.5">
      <c r="A16" s="32">
        <f t="shared" si="0"/>
        <v>5</v>
      </c>
      <c r="B16" s="30" t="s">
        <v>122</v>
      </c>
      <c r="C16" s="32">
        <v>810</v>
      </c>
      <c r="D16" s="76" t="s">
        <v>150</v>
      </c>
      <c r="E16" s="76">
        <v>9110000000</v>
      </c>
      <c r="F16" s="76"/>
      <c r="G16" s="77">
        <f aca="true" t="shared" si="1" ref="G16:H18">+G17</f>
        <v>729203</v>
      </c>
      <c r="H16" s="77">
        <f t="shared" si="1"/>
        <v>729203</v>
      </c>
      <c r="I16" s="78">
        <f>+H16</f>
        <v>729203</v>
      </c>
      <c r="J16" s="70"/>
      <c r="K16" s="70"/>
      <c r="L16" s="70"/>
      <c r="M16" s="70"/>
      <c r="N16" s="70"/>
      <c r="O16" s="70"/>
    </row>
    <row r="17" spans="1:15" ht="102">
      <c r="A17" s="32">
        <f t="shared" si="0"/>
        <v>6</v>
      </c>
      <c r="B17" s="79" t="s">
        <v>141</v>
      </c>
      <c r="C17" s="32">
        <v>810</v>
      </c>
      <c r="D17" s="76" t="s">
        <v>150</v>
      </c>
      <c r="E17" s="80">
        <v>9110080210</v>
      </c>
      <c r="F17" s="76"/>
      <c r="G17" s="77">
        <f t="shared" si="1"/>
        <v>729203</v>
      </c>
      <c r="H17" s="77">
        <f t="shared" si="1"/>
        <v>729203</v>
      </c>
      <c r="I17" s="78">
        <f>+H17</f>
        <v>729203</v>
      </c>
      <c r="J17" s="70"/>
      <c r="K17" s="70"/>
      <c r="L17" s="70"/>
      <c r="M17" s="70"/>
      <c r="N17" s="70"/>
      <c r="O17" s="70"/>
    </row>
    <row r="18" spans="1:15" ht="102">
      <c r="A18" s="32">
        <f t="shared" si="0"/>
        <v>7</v>
      </c>
      <c r="B18" s="81" t="s">
        <v>123</v>
      </c>
      <c r="C18" s="32">
        <v>810</v>
      </c>
      <c r="D18" s="76" t="s">
        <v>150</v>
      </c>
      <c r="E18" s="80">
        <v>9110080210</v>
      </c>
      <c r="F18" s="76" t="s">
        <v>85</v>
      </c>
      <c r="G18" s="77">
        <f t="shared" si="1"/>
        <v>729203</v>
      </c>
      <c r="H18" s="77">
        <f t="shared" si="1"/>
        <v>729203</v>
      </c>
      <c r="I18" s="78">
        <f>+H18</f>
        <v>729203</v>
      </c>
      <c r="J18" s="70"/>
      <c r="K18" s="70"/>
      <c r="L18" s="70"/>
      <c r="M18" s="70"/>
      <c r="N18" s="70"/>
      <c r="O18" s="70"/>
    </row>
    <row r="19" spans="1:15" ht="38.25">
      <c r="A19" s="32">
        <f t="shared" si="0"/>
        <v>8</v>
      </c>
      <c r="B19" s="30" t="s">
        <v>124</v>
      </c>
      <c r="C19" s="32">
        <v>810</v>
      </c>
      <c r="D19" s="76" t="s">
        <v>150</v>
      </c>
      <c r="E19" s="80">
        <v>9110080210</v>
      </c>
      <c r="F19" s="76" t="s">
        <v>58</v>
      </c>
      <c r="G19" s="77">
        <v>729203</v>
      </c>
      <c r="H19" s="77">
        <v>729203</v>
      </c>
      <c r="I19" s="78">
        <v>729203</v>
      </c>
      <c r="J19" s="70"/>
      <c r="K19" s="70"/>
      <c r="L19" s="70"/>
      <c r="M19" s="70"/>
      <c r="N19" s="70"/>
      <c r="O19" s="70"/>
    </row>
    <row r="20" spans="1:15" ht="76.5">
      <c r="A20" s="32">
        <f t="shared" si="0"/>
        <v>9</v>
      </c>
      <c r="B20" s="30" t="s">
        <v>169</v>
      </c>
      <c r="C20" s="32">
        <v>810</v>
      </c>
      <c r="D20" s="76" t="s">
        <v>151</v>
      </c>
      <c r="E20" s="76"/>
      <c r="F20" s="76"/>
      <c r="G20" s="77">
        <f aca="true" t="shared" si="2" ref="G20:I21">G21</f>
        <v>2400999</v>
      </c>
      <c r="H20" s="77">
        <f t="shared" si="2"/>
        <v>2314599</v>
      </c>
      <c r="I20" s="78">
        <f t="shared" si="2"/>
        <v>2227783</v>
      </c>
      <c r="J20" s="70"/>
      <c r="K20" s="70"/>
      <c r="L20" s="70"/>
      <c r="M20" s="70"/>
      <c r="N20" s="70"/>
      <c r="O20" s="70"/>
    </row>
    <row r="21" spans="1:15" ht="25.5">
      <c r="A21" s="32">
        <f t="shared" si="0"/>
        <v>10</v>
      </c>
      <c r="B21" s="30" t="s">
        <v>232</v>
      </c>
      <c r="C21" s="32">
        <v>810</v>
      </c>
      <c r="D21" s="76" t="s">
        <v>151</v>
      </c>
      <c r="E21" s="76">
        <v>8100000000</v>
      </c>
      <c r="F21" s="76"/>
      <c r="G21" s="77">
        <f t="shared" si="2"/>
        <v>2400999</v>
      </c>
      <c r="H21" s="77">
        <f t="shared" si="2"/>
        <v>2314599</v>
      </c>
      <c r="I21" s="78">
        <f t="shared" si="2"/>
        <v>2227783</v>
      </c>
      <c r="J21" s="70"/>
      <c r="K21" s="70"/>
      <c r="L21" s="70"/>
      <c r="M21" s="70"/>
      <c r="N21" s="70"/>
      <c r="O21" s="70"/>
    </row>
    <row r="22" spans="1:15" ht="25.5">
      <c r="A22" s="32">
        <f t="shared" si="0"/>
        <v>11</v>
      </c>
      <c r="B22" s="30" t="s">
        <v>277</v>
      </c>
      <c r="C22" s="32">
        <v>810</v>
      </c>
      <c r="D22" s="76" t="s">
        <v>151</v>
      </c>
      <c r="E22" s="76">
        <v>8110000000</v>
      </c>
      <c r="F22" s="76"/>
      <c r="G22" s="77">
        <f>G23</f>
        <v>2400999</v>
      </c>
      <c r="H22" s="77">
        <f>+H23</f>
        <v>2314599</v>
      </c>
      <c r="I22" s="78">
        <f>I23</f>
        <v>2227783</v>
      </c>
      <c r="J22" s="70"/>
      <c r="K22" s="70"/>
      <c r="L22" s="70"/>
      <c r="M22" s="70"/>
      <c r="N22" s="70"/>
      <c r="O22" s="70"/>
    </row>
    <row r="23" spans="1:15" ht="63.75">
      <c r="A23" s="32">
        <f t="shared" si="0"/>
        <v>12</v>
      </c>
      <c r="B23" s="30" t="s">
        <v>125</v>
      </c>
      <c r="C23" s="32">
        <v>810</v>
      </c>
      <c r="D23" s="76" t="s">
        <v>151</v>
      </c>
      <c r="E23" s="76">
        <v>8110080210</v>
      </c>
      <c r="F23" s="76"/>
      <c r="G23" s="77">
        <f>G24+G26+G28</f>
        <v>2400999</v>
      </c>
      <c r="H23" s="77">
        <f>H24+H26+H28</f>
        <v>2314599</v>
      </c>
      <c r="I23" s="78">
        <f>I24+I26+I28</f>
        <v>2227783</v>
      </c>
      <c r="J23" s="70"/>
      <c r="K23" s="70"/>
      <c r="L23" s="70"/>
      <c r="M23" s="70"/>
      <c r="N23" s="70"/>
      <c r="O23" s="70"/>
    </row>
    <row r="24" spans="1:15" ht="102">
      <c r="A24" s="32">
        <f t="shared" si="0"/>
        <v>13</v>
      </c>
      <c r="B24" s="30" t="s">
        <v>123</v>
      </c>
      <c r="C24" s="32">
        <v>810</v>
      </c>
      <c r="D24" s="76" t="s">
        <v>151</v>
      </c>
      <c r="E24" s="76">
        <v>8110080210</v>
      </c>
      <c r="F24" s="76" t="s">
        <v>85</v>
      </c>
      <c r="G24" s="77">
        <f>G25</f>
        <v>1895689</v>
      </c>
      <c r="H24" s="77">
        <f>H25</f>
        <v>1895689</v>
      </c>
      <c r="I24" s="78">
        <f>I25</f>
        <v>1895689</v>
      </c>
      <c r="J24" s="70"/>
      <c r="K24" s="70"/>
      <c r="L24" s="70"/>
      <c r="M24" s="70"/>
      <c r="N24" s="70"/>
      <c r="O24" s="70"/>
    </row>
    <row r="25" spans="1:15" ht="38.25">
      <c r="A25" s="32">
        <f t="shared" si="0"/>
        <v>14</v>
      </c>
      <c r="B25" s="30" t="s">
        <v>124</v>
      </c>
      <c r="C25" s="32">
        <v>810</v>
      </c>
      <c r="D25" s="76" t="s">
        <v>151</v>
      </c>
      <c r="E25" s="76">
        <v>8110080210</v>
      </c>
      <c r="F25" s="76" t="s">
        <v>58</v>
      </c>
      <c r="G25" s="77">
        <v>1895689</v>
      </c>
      <c r="H25" s="77">
        <v>1895689</v>
      </c>
      <c r="I25" s="78">
        <v>1895689</v>
      </c>
      <c r="J25" s="70"/>
      <c r="K25" s="70"/>
      <c r="L25" s="70"/>
      <c r="M25" s="70"/>
      <c r="N25" s="70"/>
      <c r="O25" s="70"/>
    </row>
    <row r="26" spans="1:15" ht="38.25">
      <c r="A26" s="32">
        <f t="shared" si="0"/>
        <v>15</v>
      </c>
      <c r="B26" s="30" t="s">
        <v>126</v>
      </c>
      <c r="C26" s="32">
        <v>810</v>
      </c>
      <c r="D26" s="76" t="s">
        <v>151</v>
      </c>
      <c r="E26" s="76">
        <v>8110080210</v>
      </c>
      <c r="F26" s="76" t="s">
        <v>60</v>
      </c>
      <c r="G26" s="77">
        <f>G27</f>
        <v>502253</v>
      </c>
      <c r="H26" s="77">
        <f>H27</f>
        <v>415853</v>
      </c>
      <c r="I26" s="78">
        <f>I27</f>
        <v>329037</v>
      </c>
      <c r="J26" s="70"/>
      <c r="K26" s="70"/>
      <c r="L26" s="70"/>
      <c r="M26" s="70"/>
      <c r="N26" s="70"/>
      <c r="O26" s="70"/>
    </row>
    <row r="27" spans="1:15" ht="38.25">
      <c r="A27" s="32">
        <f t="shared" si="0"/>
        <v>16</v>
      </c>
      <c r="B27" s="30" t="s">
        <v>62</v>
      </c>
      <c r="C27" s="32">
        <v>810</v>
      </c>
      <c r="D27" s="76" t="s">
        <v>151</v>
      </c>
      <c r="E27" s="76">
        <v>8110080210</v>
      </c>
      <c r="F27" s="76" t="s">
        <v>63</v>
      </c>
      <c r="G27" s="77">
        <v>502253</v>
      </c>
      <c r="H27" s="77">
        <v>415853</v>
      </c>
      <c r="I27" s="78">
        <v>329037</v>
      </c>
      <c r="J27" s="70"/>
      <c r="K27" s="70"/>
      <c r="L27" s="70"/>
      <c r="M27" s="70"/>
      <c r="N27" s="70"/>
      <c r="O27" s="70"/>
    </row>
    <row r="28" spans="1:15" ht="12.75">
      <c r="A28" s="32">
        <f t="shared" si="0"/>
        <v>17</v>
      </c>
      <c r="B28" s="30" t="s">
        <v>234</v>
      </c>
      <c r="C28" s="32">
        <v>810</v>
      </c>
      <c r="D28" s="76" t="s">
        <v>151</v>
      </c>
      <c r="E28" s="76">
        <v>8110080210</v>
      </c>
      <c r="F28" s="76" t="s">
        <v>235</v>
      </c>
      <c r="G28" s="77">
        <f>G29</f>
        <v>3057</v>
      </c>
      <c r="H28" s="77">
        <f>+H29</f>
        <v>3057</v>
      </c>
      <c r="I28" s="78">
        <f>+H28</f>
        <v>3057</v>
      </c>
      <c r="J28" s="70"/>
      <c r="K28" s="70"/>
      <c r="L28" s="70"/>
      <c r="M28" s="70"/>
      <c r="N28" s="70"/>
      <c r="O28" s="70"/>
    </row>
    <row r="29" spans="1:15" ht="25.5">
      <c r="A29" s="32">
        <f t="shared" si="0"/>
        <v>18</v>
      </c>
      <c r="B29" s="30" t="s">
        <v>87</v>
      </c>
      <c r="C29" s="32">
        <v>810</v>
      </c>
      <c r="D29" s="76" t="s">
        <v>151</v>
      </c>
      <c r="E29" s="76">
        <v>8110080210</v>
      </c>
      <c r="F29" s="76" t="s">
        <v>86</v>
      </c>
      <c r="G29" s="77">
        <v>3057</v>
      </c>
      <c r="H29" s="77">
        <v>3057</v>
      </c>
      <c r="I29" s="78">
        <v>3057</v>
      </c>
      <c r="J29" s="70"/>
      <c r="K29" s="70"/>
      <c r="L29" s="70"/>
      <c r="M29" s="70"/>
      <c r="N29" s="70"/>
      <c r="O29" s="70"/>
    </row>
    <row r="30" spans="1:15" ht="12.75">
      <c r="A30" s="32">
        <f t="shared" si="0"/>
        <v>19</v>
      </c>
      <c r="B30" s="30" t="s">
        <v>170</v>
      </c>
      <c r="C30" s="32">
        <v>810</v>
      </c>
      <c r="D30" s="76" t="s">
        <v>152</v>
      </c>
      <c r="E30" s="76"/>
      <c r="F30" s="76"/>
      <c r="G30" s="82">
        <v>1000</v>
      </c>
      <c r="H30" s="77">
        <f>H31</f>
        <v>1000</v>
      </c>
      <c r="I30" s="78">
        <f>+H30</f>
        <v>1000</v>
      </c>
      <c r="J30" s="70" t="s">
        <v>201</v>
      </c>
      <c r="K30" s="70"/>
      <c r="L30" s="70"/>
      <c r="M30" s="70"/>
      <c r="N30" s="70"/>
      <c r="O30" s="70"/>
    </row>
    <row r="31" spans="1:15" ht="25.5">
      <c r="A31" s="32">
        <f t="shared" si="0"/>
        <v>20</v>
      </c>
      <c r="B31" s="30" t="s">
        <v>232</v>
      </c>
      <c r="C31" s="32">
        <v>810</v>
      </c>
      <c r="D31" s="76" t="s">
        <v>152</v>
      </c>
      <c r="E31" s="76">
        <v>8100000000</v>
      </c>
      <c r="F31" s="76"/>
      <c r="G31" s="77">
        <f>G32</f>
        <v>1000</v>
      </c>
      <c r="H31" s="77">
        <f>H32</f>
        <v>1000</v>
      </c>
      <c r="I31" s="78">
        <f>+H31</f>
        <v>1000</v>
      </c>
      <c r="J31" s="70" t="s">
        <v>201</v>
      </c>
      <c r="K31" s="70"/>
      <c r="L31" s="70"/>
      <c r="M31" s="70"/>
      <c r="N31" s="70"/>
      <c r="O31" s="70"/>
    </row>
    <row r="32" spans="1:15" ht="25.5">
      <c r="A32" s="32">
        <f t="shared" si="0"/>
        <v>21</v>
      </c>
      <c r="B32" s="30" t="s">
        <v>277</v>
      </c>
      <c r="C32" s="32">
        <v>810</v>
      </c>
      <c r="D32" s="76" t="s">
        <v>152</v>
      </c>
      <c r="E32" s="76">
        <v>8110000000</v>
      </c>
      <c r="F32" s="76"/>
      <c r="G32" s="77">
        <f>G33</f>
        <v>1000</v>
      </c>
      <c r="H32" s="77">
        <f>H33</f>
        <v>1000</v>
      </c>
      <c r="I32" s="78">
        <f>+H32</f>
        <v>1000</v>
      </c>
      <c r="J32" s="70" t="s">
        <v>201</v>
      </c>
      <c r="K32" s="70"/>
      <c r="L32" s="70"/>
      <c r="M32" s="70"/>
      <c r="N32" s="70"/>
      <c r="O32" s="70"/>
    </row>
    <row r="33" spans="1:15" ht="76.5">
      <c r="A33" s="32">
        <f t="shared" si="0"/>
        <v>22</v>
      </c>
      <c r="B33" s="30" t="s">
        <v>278</v>
      </c>
      <c r="C33" s="32">
        <v>810</v>
      </c>
      <c r="D33" s="76" t="s">
        <v>152</v>
      </c>
      <c r="E33" s="76">
        <v>8110080050</v>
      </c>
      <c r="F33" s="76"/>
      <c r="G33" s="77">
        <f>G34</f>
        <v>1000</v>
      </c>
      <c r="H33" s="77">
        <v>1000</v>
      </c>
      <c r="I33" s="78">
        <v>1000</v>
      </c>
      <c r="J33" s="70" t="s">
        <v>201</v>
      </c>
      <c r="K33" s="70"/>
      <c r="L33" s="70"/>
      <c r="M33" s="70"/>
      <c r="N33" s="70"/>
      <c r="O33" s="70"/>
    </row>
    <row r="34" spans="1:15" ht="12.75">
      <c r="A34" s="32">
        <f t="shared" si="0"/>
        <v>23</v>
      </c>
      <c r="B34" s="30" t="s">
        <v>234</v>
      </c>
      <c r="C34" s="32">
        <v>810</v>
      </c>
      <c r="D34" s="76" t="s">
        <v>152</v>
      </c>
      <c r="E34" s="76">
        <v>8110080050</v>
      </c>
      <c r="F34" s="76" t="s">
        <v>235</v>
      </c>
      <c r="G34" s="77">
        <v>1000</v>
      </c>
      <c r="H34" s="77">
        <f>H35</f>
        <v>1000</v>
      </c>
      <c r="I34" s="78">
        <f>+H34</f>
        <v>1000</v>
      </c>
      <c r="J34" s="70" t="s">
        <v>201</v>
      </c>
      <c r="K34" s="70"/>
      <c r="L34" s="70"/>
      <c r="M34" s="70"/>
      <c r="N34" s="70"/>
      <c r="O34" s="70"/>
    </row>
    <row r="35" spans="1:15" ht="12.75">
      <c r="A35" s="32">
        <f t="shared" si="0"/>
        <v>24</v>
      </c>
      <c r="B35" s="30" t="s">
        <v>84</v>
      </c>
      <c r="C35" s="32">
        <v>810</v>
      </c>
      <c r="D35" s="76" t="s">
        <v>152</v>
      </c>
      <c r="E35" s="76">
        <v>8110080050</v>
      </c>
      <c r="F35" s="76" t="s">
        <v>83</v>
      </c>
      <c r="G35" s="77">
        <v>1000</v>
      </c>
      <c r="H35" s="77">
        <v>1000</v>
      </c>
      <c r="I35" s="78">
        <v>1000</v>
      </c>
      <c r="J35" s="70" t="s">
        <v>201</v>
      </c>
      <c r="K35" s="70"/>
      <c r="L35" s="70"/>
      <c r="M35" s="70"/>
      <c r="N35" s="70"/>
      <c r="O35" s="70"/>
    </row>
    <row r="36" spans="1:15" ht="25.5">
      <c r="A36" s="32">
        <f t="shared" si="0"/>
        <v>25</v>
      </c>
      <c r="B36" s="30" t="s">
        <v>181</v>
      </c>
      <c r="C36" s="32">
        <v>810</v>
      </c>
      <c r="D36" s="76" t="s">
        <v>153</v>
      </c>
      <c r="E36" s="76"/>
      <c r="F36" s="76"/>
      <c r="G36" s="82">
        <f aca="true" t="shared" si="3" ref="G36:H40">G37</f>
        <v>190</v>
      </c>
      <c r="H36" s="77">
        <f t="shared" si="3"/>
        <v>190</v>
      </c>
      <c r="I36" s="78">
        <f>+H36</f>
        <v>190</v>
      </c>
      <c r="J36" s="70"/>
      <c r="K36" s="70"/>
      <c r="L36" s="70"/>
      <c r="M36" s="70"/>
      <c r="N36" s="70"/>
      <c r="O36" s="70"/>
    </row>
    <row r="37" spans="1:15" ht="25.5">
      <c r="A37" s="32">
        <f t="shared" si="0"/>
        <v>26</v>
      </c>
      <c r="B37" s="30" t="s">
        <v>232</v>
      </c>
      <c r="C37" s="32">
        <v>810</v>
      </c>
      <c r="D37" s="76" t="s">
        <v>153</v>
      </c>
      <c r="E37" s="76">
        <v>8100000000</v>
      </c>
      <c r="F37" s="76"/>
      <c r="G37" s="77">
        <f t="shared" si="3"/>
        <v>190</v>
      </c>
      <c r="H37" s="77">
        <f t="shared" si="3"/>
        <v>190</v>
      </c>
      <c r="I37" s="78">
        <f>+H37</f>
        <v>190</v>
      </c>
      <c r="J37" s="70"/>
      <c r="K37" s="70"/>
      <c r="L37" s="70"/>
      <c r="M37" s="70"/>
      <c r="N37" s="70"/>
      <c r="O37" s="70"/>
    </row>
    <row r="38" spans="1:15" ht="25.5">
      <c r="A38" s="32">
        <f t="shared" si="0"/>
        <v>27</v>
      </c>
      <c r="B38" s="30" t="s">
        <v>277</v>
      </c>
      <c r="C38" s="32">
        <v>810</v>
      </c>
      <c r="D38" s="76" t="s">
        <v>153</v>
      </c>
      <c r="E38" s="76">
        <v>8110000000</v>
      </c>
      <c r="F38" s="76"/>
      <c r="G38" s="77">
        <f t="shared" si="3"/>
        <v>190</v>
      </c>
      <c r="H38" s="77">
        <f t="shared" si="3"/>
        <v>190</v>
      </c>
      <c r="I38" s="78">
        <f>+H38</f>
        <v>190</v>
      </c>
      <c r="J38" s="70"/>
      <c r="K38" s="70"/>
      <c r="L38" s="70"/>
      <c r="M38" s="70"/>
      <c r="N38" s="70"/>
      <c r="O38" s="70"/>
    </row>
    <row r="39" spans="1:15" ht="102">
      <c r="A39" s="32">
        <f t="shared" si="0"/>
        <v>28</v>
      </c>
      <c r="B39" s="81" t="s">
        <v>281</v>
      </c>
      <c r="C39" s="32">
        <v>810</v>
      </c>
      <c r="D39" s="76" t="s">
        <v>153</v>
      </c>
      <c r="E39" s="76">
        <v>8110075140</v>
      </c>
      <c r="F39" s="76"/>
      <c r="G39" s="77">
        <f t="shared" si="3"/>
        <v>190</v>
      </c>
      <c r="H39" s="77">
        <f t="shared" si="3"/>
        <v>190</v>
      </c>
      <c r="I39" s="78">
        <f>+H39</f>
        <v>190</v>
      </c>
      <c r="J39" s="70" t="s">
        <v>201</v>
      </c>
      <c r="K39" s="70"/>
      <c r="L39" s="70"/>
      <c r="M39" s="70"/>
      <c r="N39" s="70"/>
      <c r="O39" s="70"/>
    </row>
    <row r="40" spans="1:15" ht="38.25">
      <c r="A40" s="32">
        <f t="shared" si="0"/>
        <v>29</v>
      </c>
      <c r="B40" s="83" t="s">
        <v>126</v>
      </c>
      <c r="C40" s="32">
        <v>810</v>
      </c>
      <c r="D40" s="76" t="s">
        <v>153</v>
      </c>
      <c r="E40" s="76">
        <v>8110075140</v>
      </c>
      <c r="F40" s="76" t="s">
        <v>60</v>
      </c>
      <c r="G40" s="77">
        <f t="shared" si="3"/>
        <v>190</v>
      </c>
      <c r="H40" s="77">
        <f t="shared" si="3"/>
        <v>190</v>
      </c>
      <c r="I40" s="78">
        <f>+H40</f>
        <v>190</v>
      </c>
      <c r="J40" s="70" t="s">
        <v>201</v>
      </c>
      <c r="K40" s="70"/>
      <c r="L40" s="70"/>
      <c r="M40" s="70"/>
      <c r="N40" s="70"/>
      <c r="O40" s="70"/>
    </row>
    <row r="41" spans="1:15" ht="38.25">
      <c r="A41" s="32">
        <f t="shared" si="0"/>
        <v>30</v>
      </c>
      <c r="B41" s="83" t="s">
        <v>62</v>
      </c>
      <c r="C41" s="32">
        <v>810</v>
      </c>
      <c r="D41" s="76" t="s">
        <v>153</v>
      </c>
      <c r="E41" s="76">
        <v>8110075140</v>
      </c>
      <c r="F41" s="76" t="s">
        <v>63</v>
      </c>
      <c r="G41" s="77">
        <v>190</v>
      </c>
      <c r="H41" s="77">
        <v>190</v>
      </c>
      <c r="I41" s="78">
        <v>190</v>
      </c>
      <c r="J41" s="70" t="s">
        <v>201</v>
      </c>
      <c r="K41" s="70"/>
      <c r="L41" s="70"/>
      <c r="M41" s="70"/>
      <c r="N41" s="70"/>
      <c r="O41" s="70"/>
    </row>
    <row r="42" spans="1:15" ht="12.75">
      <c r="A42" s="32">
        <f t="shared" si="0"/>
        <v>31</v>
      </c>
      <c r="B42" s="30" t="s">
        <v>182</v>
      </c>
      <c r="C42" s="32">
        <v>810</v>
      </c>
      <c r="D42" s="76" t="s">
        <v>154</v>
      </c>
      <c r="E42" s="76"/>
      <c r="F42" s="76"/>
      <c r="G42" s="82">
        <f aca="true" t="shared" si="4" ref="G42:G55">G43</f>
        <v>36404</v>
      </c>
      <c r="H42" s="77">
        <f aca="true" t="shared" si="5" ref="H42:H55">H43</f>
        <v>36929</v>
      </c>
      <c r="I42" s="78">
        <f aca="true" t="shared" si="6" ref="I42:I55">I43</f>
        <v>38729</v>
      </c>
      <c r="J42" s="70"/>
      <c r="K42" s="70"/>
      <c r="L42" s="70"/>
      <c r="M42" s="70"/>
      <c r="N42" s="70"/>
      <c r="O42" s="70"/>
    </row>
    <row r="43" spans="1:15" s="72" customFormat="1" ht="25.5">
      <c r="A43" s="32">
        <f t="shared" si="0"/>
        <v>32</v>
      </c>
      <c r="B43" s="84" t="s">
        <v>183</v>
      </c>
      <c r="C43" s="33">
        <v>810</v>
      </c>
      <c r="D43" s="85" t="s">
        <v>155</v>
      </c>
      <c r="E43" s="85"/>
      <c r="F43" s="85"/>
      <c r="G43" s="86">
        <v>36404</v>
      </c>
      <c r="H43" s="86">
        <v>36929</v>
      </c>
      <c r="I43" s="87">
        <v>38729</v>
      </c>
      <c r="J43" s="71"/>
      <c r="K43" s="71"/>
      <c r="L43" s="71"/>
      <c r="M43" s="71"/>
      <c r="N43" s="71"/>
      <c r="O43" s="71"/>
    </row>
    <row r="44" spans="1:15" ht="25.5">
      <c r="A44" s="32">
        <f t="shared" si="0"/>
        <v>33</v>
      </c>
      <c r="B44" s="30" t="s">
        <v>232</v>
      </c>
      <c r="C44" s="32">
        <v>810</v>
      </c>
      <c r="D44" s="76" t="s">
        <v>155</v>
      </c>
      <c r="E44" s="76">
        <v>8100000000</v>
      </c>
      <c r="F44" s="76"/>
      <c r="G44" s="77">
        <f>G45</f>
        <v>36404</v>
      </c>
      <c r="H44" s="77">
        <f>H45</f>
        <v>36929</v>
      </c>
      <c r="I44" s="78">
        <f>I46</f>
        <v>38729</v>
      </c>
      <c r="J44" s="70" t="s">
        <v>201</v>
      </c>
      <c r="K44" s="70"/>
      <c r="L44" s="70"/>
      <c r="M44" s="70"/>
      <c r="N44" s="70"/>
      <c r="O44" s="70"/>
    </row>
    <row r="45" spans="1:15" ht="25.5">
      <c r="A45" s="32">
        <f t="shared" si="0"/>
        <v>34</v>
      </c>
      <c r="B45" s="30" t="s">
        <v>277</v>
      </c>
      <c r="C45" s="32">
        <v>810</v>
      </c>
      <c r="D45" s="76" t="s">
        <v>155</v>
      </c>
      <c r="E45" s="76">
        <v>8110000000</v>
      </c>
      <c r="F45" s="76"/>
      <c r="G45" s="77">
        <f>G46</f>
        <v>36404</v>
      </c>
      <c r="H45" s="77">
        <f>H46</f>
        <v>36929</v>
      </c>
      <c r="I45" s="78">
        <f>I46</f>
        <v>38729</v>
      </c>
      <c r="J45" s="70"/>
      <c r="K45" s="70"/>
      <c r="L45" s="70"/>
      <c r="M45" s="70"/>
      <c r="N45" s="70"/>
      <c r="O45" s="70"/>
    </row>
    <row r="46" spans="1:15" ht="89.25">
      <c r="A46" s="32">
        <f t="shared" si="0"/>
        <v>35</v>
      </c>
      <c r="B46" s="30" t="s">
        <v>292</v>
      </c>
      <c r="C46" s="32">
        <v>810</v>
      </c>
      <c r="D46" s="76" t="s">
        <v>155</v>
      </c>
      <c r="E46" s="76" t="s">
        <v>164</v>
      </c>
      <c r="F46" s="76"/>
      <c r="G46" s="77">
        <f>G47+G49</f>
        <v>36404</v>
      </c>
      <c r="H46" s="77">
        <f>H47+H49</f>
        <v>36929</v>
      </c>
      <c r="I46" s="78">
        <f>I47+I49</f>
        <v>38729</v>
      </c>
      <c r="J46" s="70"/>
      <c r="K46" s="70"/>
      <c r="L46" s="70"/>
      <c r="M46" s="70"/>
      <c r="N46" s="70"/>
      <c r="O46" s="70"/>
    </row>
    <row r="47" spans="1:15" ht="38.25">
      <c r="A47" s="32">
        <f t="shared" si="0"/>
        <v>36</v>
      </c>
      <c r="B47" s="30" t="s">
        <v>124</v>
      </c>
      <c r="C47" s="32">
        <v>810</v>
      </c>
      <c r="D47" s="76" t="s">
        <v>155</v>
      </c>
      <c r="E47" s="76" t="s">
        <v>164</v>
      </c>
      <c r="F47" s="76" t="s">
        <v>58</v>
      </c>
      <c r="G47" s="77">
        <v>26279</v>
      </c>
      <c r="H47" s="77">
        <v>26279</v>
      </c>
      <c r="I47" s="78">
        <v>26279</v>
      </c>
      <c r="J47" s="70"/>
      <c r="K47" s="70"/>
      <c r="L47" s="70"/>
      <c r="M47" s="70"/>
      <c r="N47" s="70"/>
      <c r="O47" s="70"/>
    </row>
    <row r="48" spans="1:15" ht="38.25">
      <c r="A48" s="32">
        <f t="shared" si="0"/>
        <v>37</v>
      </c>
      <c r="B48" s="30" t="s">
        <v>62</v>
      </c>
      <c r="C48" s="32">
        <v>810</v>
      </c>
      <c r="D48" s="76" t="s">
        <v>155</v>
      </c>
      <c r="E48" s="76" t="s">
        <v>164</v>
      </c>
      <c r="F48" s="76" t="s">
        <v>60</v>
      </c>
      <c r="G48" s="77">
        <f>G49</f>
        <v>10125</v>
      </c>
      <c r="H48" s="77">
        <f>H49</f>
        <v>10650</v>
      </c>
      <c r="I48" s="78">
        <f>I49</f>
        <v>12450</v>
      </c>
      <c r="J48" s="70"/>
      <c r="K48" s="70"/>
      <c r="L48" s="70"/>
      <c r="M48" s="70"/>
      <c r="N48" s="70"/>
      <c r="O48" s="70"/>
    </row>
    <row r="49" spans="1:15" ht="38.25">
      <c r="A49" s="32">
        <f t="shared" si="0"/>
        <v>38</v>
      </c>
      <c r="B49" s="30" t="s">
        <v>62</v>
      </c>
      <c r="C49" s="32">
        <v>810</v>
      </c>
      <c r="D49" s="76" t="s">
        <v>155</v>
      </c>
      <c r="E49" s="76" t="s">
        <v>164</v>
      </c>
      <c r="F49" s="76" t="s">
        <v>63</v>
      </c>
      <c r="G49" s="77">
        <v>10125</v>
      </c>
      <c r="H49" s="77">
        <v>10650</v>
      </c>
      <c r="I49" s="78">
        <v>12450</v>
      </c>
      <c r="J49" s="70"/>
      <c r="K49" s="70"/>
      <c r="L49" s="70"/>
      <c r="M49" s="70"/>
      <c r="N49" s="70"/>
      <c r="O49" s="70"/>
    </row>
    <row r="50" spans="1:15" ht="25.5">
      <c r="A50" s="32">
        <f t="shared" si="0"/>
        <v>39</v>
      </c>
      <c r="B50" s="30" t="s">
        <v>184</v>
      </c>
      <c r="C50" s="32">
        <v>810</v>
      </c>
      <c r="D50" s="76" t="s">
        <v>156</v>
      </c>
      <c r="E50" s="76"/>
      <c r="F50" s="76"/>
      <c r="G50" s="77">
        <f t="shared" si="4"/>
        <v>41000</v>
      </c>
      <c r="H50" s="77">
        <f t="shared" si="5"/>
        <v>9000</v>
      </c>
      <c r="I50" s="78">
        <f t="shared" si="6"/>
        <v>9000</v>
      </c>
      <c r="J50" s="70"/>
      <c r="K50" s="70"/>
      <c r="L50" s="70"/>
      <c r="M50" s="70"/>
      <c r="N50" s="70"/>
      <c r="O50" s="70"/>
    </row>
    <row r="51" spans="1:15" ht="38.25">
      <c r="A51" s="32">
        <f t="shared" si="0"/>
        <v>40</v>
      </c>
      <c r="B51" s="30" t="s">
        <v>128</v>
      </c>
      <c r="C51" s="32">
        <v>810</v>
      </c>
      <c r="D51" s="76" t="s">
        <v>157</v>
      </c>
      <c r="E51" s="76"/>
      <c r="F51" s="76"/>
      <c r="G51" s="77">
        <f t="shared" si="4"/>
        <v>41000</v>
      </c>
      <c r="H51" s="77">
        <f t="shared" si="5"/>
        <v>9000</v>
      </c>
      <c r="I51" s="78">
        <f t="shared" si="6"/>
        <v>9000</v>
      </c>
      <c r="J51" s="70"/>
      <c r="K51" s="70"/>
      <c r="L51" s="70"/>
      <c r="M51" s="70"/>
      <c r="N51" s="70"/>
      <c r="O51" s="70"/>
    </row>
    <row r="52" spans="1:15" ht="63.75">
      <c r="A52" s="32">
        <f t="shared" si="0"/>
        <v>41</v>
      </c>
      <c r="B52" s="30" t="s">
        <v>279</v>
      </c>
      <c r="C52" s="32">
        <v>810</v>
      </c>
      <c r="D52" s="76" t="s">
        <v>157</v>
      </c>
      <c r="E52" s="76" t="s">
        <v>149</v>
      </c>
      <c r="F52" s="76"/>
      <c r="G52" s="77">
        <f t="shared" si="4"/>
        <v>41000</v>
      </c>
      <c r="H52" s="77">
        <f t="shared" si="5"/>
        <v>9000</v>
      </c>
      <c r="I52" s="78">
        <f t="shared" si="6"/>
        <v>9000</v>
      </c>
      <c r="J52" s="70"/>
      <c r="K52" s="70"/>
      <c r="L52" s="70"/>
      <c r="M52" s="70"/>
      <c r="N52" s="70"/>
      <c r="O52" s="70"/>
    </row>
    <row r="53" spans="1:15" ht="38.25">
      <c r="A53" s="32">
        <f t="shared" si="0"/>
        <v>42</v>
      </c>
      <c r="B53" s="30" t="s">
        <v>282</v>
      </c>
      <c r="C53" s="32">
        <v>810</v>
      </c>
      <c r="D53" s="76" t="s">
        <v>157</v>
      </c>
      <c r="E53" s="76" t="s">
        <v>129</v>
      </c>
      <c r="F53" s="76"/>
      <c r="G53" s="77">
        <f t="shared" si="4"/>
        <v>41000</v>
      </c>
      <c r="H53" s="77">
        <f t="shared" si="5"/>
        <v>9000</v>
      </c>
      <c r="I53" s="78">
        <f t="shared" si="6"/>
        <v>9000</v>
      </c>
      <c r="J53" s="70"/>
      <c r="K53" s="70"/>
      <c r="L53" s="70"/>
      <c r="M53" s="70"/>
      <c r="N53" s="70"/>
      <c r="O53" s="70"/>
    </row>
    <row r="54" spans="1:15" ht="140.25">
      <c r="A54" s="32">
        <f t="shared" si="0"/>
        <v>43</v>
      </c>
      <c r="B54" s="30" t="s">
        <v>283</v>
      </c>
      <c r="C54" s="32">
        <v>810</v>
      </c>
      <c r="D54" s="76" t="s">
        <v>157</v>
      </c>
      <c r="E54" s="76" t="s">
        <v>275</v>
      </c>
      <c r="F54" s="76"/>
      <c r="G54" s="77">
        <f t="shared" si="4"/>
        <v>41000</v>
      </c>
      <c r="H54" s="77">
        <f t="shared" si="5"/>
        <v>9000</v>
      </c>
      <c r="I54" s="78">
        <f t="shared" si="6"/>
        <v>9000</v>
      </c>
      <c r="J54" s="70"/>
      <c r="K54" s="70"/>
      <c r="L54" s="70"/>
      <c r="M54" s="70"/>
      <c r="N54" s="70"/>
      <c r="O54" s="70"/>
    </row>
    <row r="55" spans="1:15" ht="38.25">
      <c r="A55" s="32">
        <f t="shared" si="0"/>
        <v>44</v>
      </c>
      <c r="B55" s="30" t="s">
        <v>126</v>
      </c>
      <c r="C55" s="32">
        <v>810</v>
      </c>
      <c r="D55" s="76" t="s">
        <v>157</v>
      </c>
      <c r="E55" s="76" t="s">
        <v>275</v>
      </c>
      <c r="F55" s="76" t="s">
        <v>60</v>
      </c>
      <c r="G55" s="77">
        <f t="shared" si="4"/>
        <v>41000</v>
      </c>
      <c r="H55" s="77">
        <f t="shared" si="5"/>
        <v>9000</v>
      </c>
      <c r="I55" s="78">
        <f t="shared" si="6"/>
        <v>9000</v>
      </c>
      <c r="J55" s="70"/>
      <c r="K55" s="70"/>
      <c r="L55" s="70"/>
      <c r="M55" s="70"/>
      <c r="N55" s="70"/>
      <c r="O55" s="70"/>
    </row>
    <row r="56" spans="1:15" ht="38.25">
      <c r="A56" s="32">
        <f t="shared" si="0"/>
        <v>45</v>
      </c>
      <c r="B56" s="30" t="s">
        <v>62</v>
      </c>
      <c r="C56" s="32">
        <v>810</v>
      </c>
      <c r="D56" s="76" t="s">
        <v>157</v>
      </c>
      <c r="E56" s="76" t="s">
        <v>275</v>
      </c>
      <c r="F56" s="76" t="s">
        <v>63</v>
      </c>
      <c r="G56" s="77">
        <v>41000</v>
      </c>
      <c r="H56" s="77">
        <v>9000</v>
      </c>
      <c r="I56" s="78">
        <v>9000</v>
      </c>
      <c r="J56" s="70"/>
      <c r="K56" s="70"/>
      <c r="L56" s="70"/>
      <c r="M56" s="70"/>
      <c r="N56" s="70"/>
      <c r="O56" s="70"/>
    </row>
    <row r="57" spans="1:15" ht="12.75">
      <c r="A57" s="32">
        <f t="shared" si="0"/>
        <v>46</v>
      </c>
      <c r="B57" s="30" t="s">
        <v>179</v>
      </c>
      <c r="C57" s="32">
        <v>810</v>
      </c>
      <c r="D57" s="76" t="s">
        <v>146</v>
      </c>
      <c r="E57" s="76"/>
      <c r="F57" s="76"/>
      <c r="G57" s="82">
        <f aca="true" t="shared" si="7" ref="G57:I59">G58</f>
        <v>60000</v>
      </c>
      <c r="H57" s="77">
        <f t="shared" si="7"/>
        <v>48100</v>
      </c>
      <c r="I57" s="78">
        <f t="shared" si="7"/>
        <v>54600</v>
      </c>
      <c r="J57" s="70"/>
      <c r="K57" s="70"/>
      <c r="L57" s="70"/>
      <c r="M57" s="70"/>
      <c r="N57" s="70"/>
      <c r="O57" s="70"/>
    </row>
    <row r="58" spans="1:15" ht="25.5">
      <c r="A58" s="32">
        <f t="shared" si="0"/>
        <v>47</v>
      </c>
      <c r="B58" s="30" t="s">
        <v>202</v>
      </c>
      <c r="C58" s="32">
        <v>810</v>
      </c>
      <c r="D58" s="76" t="s">
        <v>158</v>
      </c>
      <c r="E58" s="76"/>
      <c r="F58" s="76"/>
      <c r="G58" s="77">
        <f t="shared" si="7"/>
        <v>60000</v>
      </c>
      <c r="H58" s="77">
        <f t="shared" si="7"/>
        <v>48100</v>
      </c>
      <c r="I58" s="78">
        <f t="shared" si="7"/>
        <v>54600</v>
      </c>
      <c r="J58" s="70"/>
      <c r="K58" s="70"/>
      <c r="L58" s="70"/>
      <c r="M58" s="70"/>
      <c r="N58" s="70"/>
      <c r="O58" s="70"/>
    </row>
    <row r="59" spans="1:15" ht="63.75">
      <c r="A59" s="32">
        <f t="shared" si="0"/>
        <v>48</v>
      </c>
      <c r="B59" s="30" t="s">
        <v>279</v>
      </c>
      <c r="C59" s="32">
        <v>810</v>
      </c>
      <c r="D59" s="76" t="s">
        <v>158</v>
      </c>
      <c r="E59" s="76" t="s">
        <v>149</v>
      </c>
      <c r="F59" s="76"/>
      <c r="G59" s="77">
        <f t="shared" si="7"/>
        <v>60000</v>
      </c>
      <c r="H59" s="77">
        <f t="shared" si="7"/>
        <v>48100</v>
      </c>
      <c r="I59" s="78">
        <f t="shared" si="7"/>
        <v>54600</v>
      </c>
      <c r="J59" s="70"/>
      <c r="K59" s="70"/>
      <c r="L59" s="70"/>
      <c r="M59" s="70"/>
      <c r="N59" s="70"/>
      <c r="O59" s="70"/>
    </row>
    <row r="60" spans="1:15" ht="51">
      <c r="A60" s="32">
        <f t="shared" si="0"/>
        <v>49</v>
      </c>
      <c r="B60" s="30" t="s">
        <v>284</v>
      </c>
      <c r="C60" s="32">
        <v>810</v>
      </c>
      <c r="D60" s="76" t="s">
        <v>158</v>
      </c>
      <c r="E60" s="76" t="s">
        <v>352</v>
      </c>
      <c r="F60" s="76"/>
      <c r="G60" s="77">
        <f>G61+G64</f>
        <v>60000</v>
      </c>
      <c r="H60" s="77">
        <f>H64</f>
        <v>48100</v>
      </c>
      <c r="I60" s="78">
        <f>I64</f>
        <v>54600</v>
      </c>
      <c r="J60" s="70"/>
      <c r="K60" s="70"/>
      <c r="L60" s="70"/>
      <c r="M60" s="70"/>
      <c r="N60" s="70"/>
      <c r="O60" s="70"/>
    </row>
    <row r="61" spans="1:15" ht="178.5">
      <c r="A61" s="32">
        <f t="shared" si="0"/>
        <v>50</v>
      </c>
      <c r="B61" s="30" t="s">
        <v>285</v>
      </c>
      <c r="C61" s="32">
        <v>810</v>
      </c>
      <c r="D61" s="76" t="s">
        <v>158</v>
      </c>
      <c r="E61" s="76" t="s">
        <v>353</v>
      </c>
      <c r="F61" s="76"/>
      <c r="G61" s="77">
        <f aca="true" t="shared" si="8" ref="G61:I62">G62</f>
        <v>15000</v>
      </c>
      <c r="H61" s="77">
        <f t="shared" si="8"/>
        <v>0</v>
      </c>
      <c r="I61" s="78">
        <f t="shared" si="8"/>
        <v>0</v>
      </c>
      <c r="J61" s="70"/>
      <c r="K61" s="70"/>
      <c r="L61" s="70"/>
      <c r="M61" s="70"/>
      <c r="N61" s="70"/>
      <c r="O61" s="70"/>
    </row>
    <row r="62" spans="1:15" ht="38.25">
      <c r="A62" s="32">
        <f t="shared" si="0"/>
        <v>51</v>
      </c>
      <c r="B62" s="30" t="s">
        <v>126</v>
      </c>
      <c r="C62" s="32">
        <v>810</v>
      </c>
      <c r="D62" s="76" t="s">
        <v>158</v>
      </c>
      <c r="E62" s="76" t="s">
        <v>353</v>
      </c>
      <c r="F62" s="76" t="s">
        <v>60</v>
      </c>
      <c r="G62" s="77">
        <f t="shared" si="8"/>
        <v>15000</v>
      </c>
      <c r="H62" s="77">
        <f t="shared" si="8"/>
        <v>0</v>
      </c>
      <c r="I62" s="78">
        <f t="shared" si="8"/>
        <v>0</v>
      </c>
      <c r="J62" s="70"/>
      <c r="K62" s="70"/>
      <c r="L62" s="70"/>
      <c r="M62" s="70"/>
      <c r="N62" s="70"/>
      <c r="O62" s="70"/>
    </row>
    <row r="63" spans="1:15" ht="38.25">
      <c r="A63" s="32">
        <f t="shared" si="0"/>
        <v>52</v>
      </c>
      <c r="B63" s="30" t="s">
        <v>62</v>
      </c>
      <c r="C63" s="32">
        <v>810</v>
      </c>
      <c r="D63" s="76" t="s">
        <v>158</v>
      </c>
      <c r="E63" s="76" t="s">
        <v>353</v>
      </c>
      <c r="F63" s="76" t="s">
        <v>63</v>
      </c>
      <c r="G63" s="77">
        <v>15000</v>
      </c>
      <c r="H63" s="77">
        <v>0</v>
      </c>
      <c r="I63" s="78">
        <v>0</v>
      </c>
      <c r="J63" s="70"/>
      <c r="K63" s="70"/>
      <c r="L63" s="70"/>
      <c r="M63" s="70"/>
      <c r="N63" s="70"/>
      <c r="O63" s="70"/>
    </row>
    <row r="64" spans="1:15" ht="178.5">
      <c r="A64" s="32">
        <f t="shared" si="0"/>
        <v>53</v>
      </c>
      <c r="B64" s="30" t="s">
        <v>285</v>
      </c>
      <c r="C64" s="32">
        <v>810</v>
      </c>
      <c r="D64" s="76" t="s">
        <v>158</v>
      </c>
      <c r="E64" s="76" t="s">
        <v>354</v>
      </c>
      <c r="F64" s="76"/>
      <c r="G64" s="77">
        <f aca="true" t="shared" si="9" ref="G64:I65">G65</f>
        <v>45000</v>
      </c>
      <c r="H64" s="77">
        <f t="shared" si="9"/>
        <v>48100</v>
      </c>
      <c r="I64" s="78">
        <f t="shared" si="9"/>
        <v>54600</v>
      </c>
      <c r="J64" s="70"/>
      <c r="K64" s="70"/>
      <c r="L64" s="70"/>
      <c r="M64" s="70"/>
      <c r="N64" s="70"/>
      <c r="O64" s="70"/>
    </row>
    <row r="65" spans="1:15" ht="38.25">
      <c r="A65" s="32">
        <f t="shared" si="0"/>
        <v>54</v>
      </c>
      <c r="B65" s="30" t="s">
        <v>126</v>
      </c>
      <c r="C65" s="32">
        <v>810</v>
      </c>
      <c r="D65" s="76" t="s">
        <v>158</v>
      </c>
      <c r="E65" s="76" t="s">
        <v>354</v>
      </c>
      <c r="F65" s="76" t="s">
        <v>60</v>
      </c>
      <c r="G65" s="77">
        <f t="shared" si="9"/>
        <v>45000</v>
      </c>
      <c r="H65" s="77">
        <f t="shared" si="9"/>
        <v>48100</v>
      </c>
      <c r="I65" s="78">
        <f t="shared" si="9"/>
        <v>54600</v>
      </c>
      <c r="J65" s="70"/>
      <c r="K65" s="70"/>
      <c r="L65" s="70"/>
      <c r="M65" s="70"/>
      <c r="N65" s="70"/>
      <c r="O65" s="70"/>
    </row>
    <row r="66" spans="1:15" ht="38.25">
      <c r="A66" s="32">
        <f t="shared" si="0"/>
        <v>55</v>
      </c>
      <c r="B66" s="30" t="s">
        <v>62</v>
      </c>
      <c r="C66" s="32">
        <v>810</v>
      </c>
      <c r="D66" s="76" t="s">
        <v>158</v>
      </c>
      <c r="E66" s="76" t="s">
        <v>354</v>
      </c>
      <c r="F66" s="76" t="s">
        <v>63</v>
      </c>
      <c r="G66" s="77">
        <v>45000</v>
      </c>
      <c r="H66" s="77">
        <v>48100</v>
      </c>
      <c r="I66" s="78">
        <v>54600</v>
      </c>
      <c r="J66" s="70"/>
      <c r="K66" s="70"/>
      <c r="L66" s="70"/>
      <c r="M66" s="70"/>
      <c r="N66" s="70"/>
      <c r="O66" s="70"/>
    </row>
    <row r="67" spans="1:15" ht="12.75">
      <c r="A67" s="32">
        <f t="shared" si="0"/>
        <v>56</v>
      </c>
      <c r="B67" s="30" t="s">
        <v>186</v>
      </c>
      <c r="C67" s="32">
        <v>810</v>
      </c>
      <c r="D67" s="76" t="s">
        <v>159</v>
      </c>
      <c r="E67" s="76"/>
      <c r="F67" s="76"/>
      <c r="G67" s="82">
        <f aca="true" t="shared" si="10" ref="G67:I69">G68</f>
        <v>224490</v>
      </c>
      <c r="H67" s="77">
        <f t="shared" si="10"/>
        <v>74490</v>
      </c>
      <c r="I67" s="78">
        <f t="shared" si="10"/>
        <v>74490</v>
      </c>
      <c r="J67" s="70"/>
      <c r="K67" s="70"/>
      <c r="L67" s="70"/>
      <c r="M67" s="70"/>
      <c r="N67" s="70"/>
      <c r="O67" s="70"/>
    </row>
    <row r="68" spans="1:15" ht="12.75">
      <c r="A68" s="32">
        <f t="shared" si="0"/>
        <v>57</v>
      </c>
      <c r="B68" s="30" t="s">
        <v>187</v>
      </c>
      <c r="C68" s="32">
        <v>810</v>
      </c>
      <c r="D68" s="76" t="s">
        <v>160</v>
      </c>
      <c r="E68" s="76"/>
      <c r="F68" s="76"/>
      <c r="G68" s="82">
        <f t="shared" si="10"/>
        <v>224490</v>
      </c>
      <c r="H68" s="77">
        <f t="shared" si="10"/>
        <v>74490</v>
      </c>
      <c r="I68" s="78">
        <f t="shared" si="10"/>
        <v>74490</v>
      </c>
      <c r="J68" s="70"/>
      <c r="K68" s="70"/>
      <c r="L68" s="70"/>
      <c r="M68" s="70"/>
      <c r="N68" s="70"/>
      <c r="O68" s="70"/>
    </row>
    <row r="69" spans="1:15" ht="63.75">
      <c r="A69" s="32">
        <f t="shared" si="0"/>
        <v>58</v>
      </c>
      <c r="B69" s="30" t="s">
        <v>279</v>
      </c>
      <c r="C69" s="32">
        <v>810</v>
      </c>
      <c r="D69" s="76" t="s">
        <v>160</v>
      </c>
      <c r="E69" s="76" t="s">
        <v>149</v>
      </c>
      <c r="F69" s="76"/>
      <c r="G69" s="77">
        <f t="shared" si="10"/>
        <v>224490</v>
      </c>
      <c r="H69" s="77">
        <f t="shared" si="10"/>
        <v>74490</v>
      </c>
      <c r="I69" s="78">
        <f t="shared" si="10"/>
        <v>74490</v>
      </c>
      <c r="J69" s="70"/>
      <c r="K69" s="70"/>
      <c r="L69" s="70"/>
      <c r="M69" s="70"/>
      <c r="N69" s="70"/>
      <c r="O69" s="70"/>
    </row>
    <row r="70" spans="1:15" ht="38.25">
      <c r="A70" s="32">
        <f t="shared" si="0"/>
        <v>59</v>
      </c>
      <c r="B70" s="30" t="s">
        <v>280</v>
      </c>
      <c r="C70" s="32">
        <v>810</v>
      </c>
      <c r="D70" s="76" t="s">
        <v>160</v>
      </c>
      <c r="E70" s="76" t="s">
        <v>148</v>
      </c>
      <c r="F70" s="76"/>
      <c r="G70" s="77">
        <f>G71+G74+G77</f>
        <v>224490</v>
      </c>
      <c r="H70" s="77">
        <f>H71+H74+H77</f>
        <v>74490</v>
      </c>
      <c r="I70" s="78">
        <f>I71+I74+I77</f>
        <v>74490</v>
      </c>
      <c r="J70" s="70"/>
      <c r="K70" s="70"/>
      <c r="L70" s="70"/>
      <c r="M70" s="70"/>
      <c r="N70" s="70"/>
      <c r="O70" s="70"/>
    </row>
    <row r="71" spans="1:15" ht="114.75">
      <c r="A71" s="32">
        <f t="shared" si="0"/>
        <v>60</v>
      </c>
      <c r="B71" s="30" t="s">
        <v>286</v>
      </c>
      <c r="C71" s="32">
        <v>810</v>
      </c>
      <c r="D71" s="76" t="s">
        <v>160</v>
      </c>
      <c r="E71" s="76" t="s">
        <v>274</v>
      </c>
      <c r="F71" s="76"/>
      <c r="G71" s="77">
        <f aca="true" t="shared" si="11" ref="G71:I72">G72</f>
        <v>194490</v>
      </c>
      <c r="H71" s="77">
        <f t="shared" si="11"/>
        <v>44490</v>
      </c>
      <c r="I71" s="78">
        <f t="shared" si="11"/>
        <v>44490</v>
      </c>
      <c r="J71" s="70"/>
      <c r="K71" s="70"/>
      <c r="L71" s="70"/>
      <c r="M71" s="70"/>
      <c r="N71" s="70"/>
      <c r="O71" s="70"/>
    </row>
    <row r="72" spans="1:15" ht="38.25">
      <c r="A72" s="32">
        <f t="shared" si="0"/>
        <v>61</v>
      </c>
      <c r="B72" s="30" t="s">
        <v>126</v>
      </c>
      <c r="C72" s="32">
        <v>810</v>
      </c>
      <c r="D72" s="76" t="s">
        <v>160</v>
      </c>
      <c r="E72" s="76" t="s">
        <v>274</v>
      </c>
      <c r="F72" s="76" t="s">
        <v>60</v>
      </c>
      <c r="G72" s="77">
        <f t="shared" si="11"/>
        <v>194490</v>
      </c>
      <c r="H72" s="77">
        <f t="shared" si="11"/>
        <v>44490</v>
      </c>
      <c r="I72" s="78">
        <f t="shared" si="11"/>
        <v>44490</v>
      </c>
      <c r="J72" s="70"/>
      <c r="K72" s="70"/>
      <c r="L72" s="70"/>
      <c r="M72" s="70"/>
      <c r="N72" s="70"/>
      <c r="O72" s="70"/>
    </row>
    <row r="73" spans="1:15" ht="38.25">
      <c r="A73" s="32">
        <f t="shared" si="0"/>
        <v>62</v>
      </c>
      <c r="B73" s="30" t="s">
        <v>62</v>
      </c>
      <c r="C73" s="32">
        <v>810</v>
      </c>
      <c r="D73" s="76" t="s">
        <v>160</v>
      </c>
      <c r="E73" s="76" t="s">
        <v>274</v>
      </c>
      <c r="F73" s="76" t="s">
        <v>63</v>
      </c>
      <c r="G73" s="77">
        <v>194490</v>
      </c>
      <c r="H73" s="77">
        <v>44490</v>
      </c>
      <c r="I73" s="78">
        <v>44490</v>
      </c>
      <c r="J73" s="70"/>
      <c r="K73" s="70"/>
      <c r="L73" s="70"/>
      <c r="M73" s="70"/>
      <c r="N73" s="70"/>
      <c r="O73" s="70"/>
    </row>
    <row r="74" spans="1:15" ht="127.5">
      <c r="A74" s="32">
        <f t="shared" si="0"/>
        <v>63</v>
      </c>
      <c r="B74" s="30" t="s">
        <v>287</v>
      </c>
      <c r="C74" s="32">
        <v>810</v>
      </c>
      <c r="D74" s="76" t="s">
        <v>160</v>
      </c>
      <c r="E74" s="76" t="s">
        <v>273</v>
      </c>
      <c r="F74" s="76"/>
      <c r="G74" s="77">
        <f>G75</f>
        <v>15000</v>
      </c>
      <c r="H74" s="77">
        <f>H75</f>
        <v>15000</v>
      </c>
      <c r="I74" s="78">
        <f>+H74</f>
        <v>15000</v>
      </c>
      <c r="J74" s="70"/>
      <c r="K74" s="70"/>
      <c r="L74" s="70"/>
      <c r="M74" s="70"/>
      <c r="N74" s="70"/>
      <c r="O74" s="70"/>
    </row>
    <row r="75" spans="1:15" ht="38.25">
      <c r="A75" s="32">
        <f t="shared" si="0"/>
        <v>64</v>
      </c>
      <c r="B75" s="30" t="s">
        <v>126</v>
      </c>
      <c r="C75" s="32">
        <v>810</v>
      </c>
      <c r="D75" s="76" t="s">
        <v>160</v>
      </c>
      <c r="E75" s="76" t="s">
        <v>273</v>
      </c>
      <c r="F75" s="76" t="s">
        <v>60</v>
      </c>
      <c r="G75" s="77">
        <f>G76</f>
        <v>15000</v>
      </c>
      <c r="H75" s="77">
        <f>H76</f>
        <v>15000</v>
      </c>
      <c r="I75" s="78">
        <f>+H75</f>
        <v>15000</v>
      </c>
      <c r="J75" s="70"/>
      <c r="K75" s="70"/>
      <c r="L75" s="70"/>
      <c r="M75" s="70"/>
      <c r="N75" s="70"/>
      <c r="O75" s="70"/>
    </row>
    <row r="76" spans="1:15" ht="38.25">
      <c r="A76" s="32">
        <f t="shared" si="0"/>
        <v>65</v>
      </c>
      <c r="B76" s="30" t="s">
        <v>62</v>
      </c>
      <c r="C76" s="32">
        <v>810</v>
      </c>
      <c r="D76" s="76" t="s">
        <v>160</v>
      </c>
      <c r="E76" s="76" t="s">
        <v>273</v>
      </c>
      <c r="F76" s="76" t="s">
        <v>63</v>
      </c>
      <c r="G76" s="77">
        <v>15000</v>
      </c>
      <c r="H76" s="77">
        <v>15000</v>
      </c>
      <c r="I76" s="78">
        <v>15000</v>
      </c>
      <c r="J76" s="70"/>
      <c r="K76" s="70"/>
      <c r="L76" s="70"/>
      <c r="M76" s="70"/>
      <c r="N76" s="70"/>
      <c r="O76" s="70"/>
    </row>
    <row r="77" spans="1:15" ht="38.25">
      <c r="A77" s="32">
        <f t="shared" si="0"/>
        <v>66</v>
      </c>
      <c r="B77" s="30" t="s">
        <v>126</v>
      </c>
      <c r="C77" s="32">
        <v>810</v>
      </c>
      <c r="D77" s="76" t="s">
        <v>160</v>
      </c>
      <c r="E77" s="76" t="s">
        <v>272</v>
      </c>
      <c r="F77" s="76" t="s">
        <v>60</v>
      </c>
      <c r="G77" s="77">
        <f>G78</f>
        <v>15000</v>
      </c>
      <c r="H77" s="77">
        <f>H78</f>
        <v>15000</v>
      </c>
      <c r="I77" s="78">
        <f>+H77</f>
        <v>15000</v>
      </c>
      <c r="J77" s="70"/>
      <c r="K77" s="70"/>
      <c r="L77" s="70"/>
      <c r="M77" s="70"/>
      <c r="N77" s="70"/>
      <c r="O77" s="70"/>
    </row>
    <row r="78" spans="1:15" ht="38.25">
      <c r="A78" s="32">
        <f aca="true" t="shared" si="12" ref="A78:A87">A77+1</f>
        <v>67</v>
      </c>
      <c r="B78" s="30" t="s">
        <v>62</v>
      </c>
      <c r="C78" s="32">
        <v>810</v>
      </c>
      <c r="D78" s="76" t="s">
        <v>160</v>
      </c>
      <c r="E78" s="76" t="s">
        <v>272</v>
      </c>
      <c r="F78" s="76" t="s">
        <v>63</v>
      </c>
      <c r="G78" s="77">
        <v>15000</v>
      </c>
      <c r="H78" s="77">
        <v>15000</v>
      </c>
      <c r="I78" s="78">
        <v>15000</v>
      </c>
      <c r="J78" s="70"/>
      <c r="K78" s="70"/>
      <c r="L78" s="70"/>
      <c r="M78" s="70"/>
      <c r="N78" s="70"/>
      <c r="O78" s="70"/>
    </row>
    <row r="79" spans="1:15" ht="12.75">
      <c r="A79" s="32">
        <f t="shared" si="12"/>
        <v>68</v>
      </c>
      <c r="B79" s="30" t="s">
        <v>188</v>
      </c>
      <c r="C79" s="32">
        <v>810</v>
      </c>
      <c r="D79" s="76" t="s">
        <v>161</v>
      </c>
      <c r="E79" s="88"/>
      <c r="F79" s="76"/>
      <c r="G79" s="82">
        <f aca="true" t="shared" si="13" ref="G79:G84">G80</f>
        <v>140452</v>
      </c>
      <c r="H79" s="77">
        <f aca="true" t="shared" si="14" ref="H79:H84">H80</f>
        <v>156100</v>
      </c>
      <c r="I79" s="78">
        <f>+H79</f>
        <v>156100</v>
      </c>
      <c r="J79" s="70"/>
      <c r="K79" s="70"/>
      <c r="L79" s="70"/>
      <c r="M79" s="70"/>
      <c r="N79" s="70"/>
      <c r="O79" s="70"/>
    </row>
    <row r="80" spans="1:15" ht="12.75">
      <c r="A80" s="32">
        <f t="shared" si="12"/>
        <v>69</v>
      </c>
      <c r="B80" s="30" t="s">
        <v>130</v>
      </c>
      <c r="C80" s="32">
        <v>810</v>
      </c>
      <c r="D80" s="76" t="s">
        <v>162</v>
      </c>
      <c r="E80" s="88"/>
      <c r="F80" s="76"/>
      <c r="G80" s="77">
        <f t="shared" si="13"/>
        <v>140452</v>
      </c>
      <c r="H80" s="77">
        <f t="shared" si="14"/>
        <v>156100</v>
      </c>
      <c r="I80" s="78">
        <f>+H80</f>
        <v>156100</v>
      </c>
      <c r="J80" s="70"/>
      <c r="K80" s="70"/>
      <c r="L80" s="70"/>
      <c r="M80" s="70"/>
      <c r="N80" s="70"/>
      <c r="O80" s="70"/>
    </row>
    <row r="81" spans="1:15" ht="63.75">
      <c r="A81" s="32">
        <f t="shared" si="12"/>
        <v>70</v>
      </c>
      <c r="B81" s="30" t="s">
        <v>279</v>
      </c>
      <c r="C81" s="32">
        <v>810</v>
      </c>
      <c r="D81" s="76" t="s">
        <v>162</v>
      </c>
      <c r="E81" s="76" t="s">
        <v>149</v>
      </c>
      <c r="F81" s="76"/>
      <c r="G81" s="77">
        <f t="shared" si="13"/>
        <v>140452</v>
      </c>
      <c r="H81" s="77">
        <f t="shared" si="14"/>
        <v>156100</v>
      </c>
      <c r="I81" s="78">
        <f>I82</f>
        <v>156100</v>
      </c>
      <c r="J81" s="70"/>
      <c r="K81" s="70"/>
      <c r="L81" s="70"/>
      <c r="M81" s="70"/>
      <c r="N81" s="70"/>
      <c r="O81" s="70"/>
    </row>
    <row r="82" spans="1:15" ht="38.25">
      <c r="A82" s="32">
        <f t="shared" si="12"/>
        <v>71</v>
      </c>
      <c r="B82" s="30" t="s">
        <v>49</v>
      </c>
      <c r="C82" s="32">
        <v>810</v>
      </c>
      <c r="D82" s="76" t="s">
        <v>162</v>
      </c>
      <c r="E82" s="76" t="s">
        <v>46</v>
      </c>
      <c r="F82" s="76"/>
      <c r="G82" s="77">
        <f t="shared" si="13"/>
        <v>140452</v>
      </c>
      <c r="H82" s="77">
        <f t="shared" si="14"/>
        <v>156100</v>
      </c>
      <c r="I82" s="78">
        <f>I83</f>
        <v>156100</v>
      </c>
      <c r="J82" s="70"/>
      <c r="K82" s="70"/>
      <c r="L82" s="70"/>
      <c r="M82" s="70"/>
      <c r="N82" s="70"/>
      <c r="O82" s="70"/>
    </row>
    <row r="83" spans="1:15" ht="229.5">
      <c r="A83" s="32">
        <f t="shared" si="12"/>
        <v>72</v>
      </c>
      <c r="B83" s="30" t="s">
        <v>48</v>
      </c>
      <c r="C83" s="32">
        <v>810</v>
      </c>
      <c r="D83" s="76" t="s">
        <v>162</v>
      </c>
      <c r="E83" s="76" t="s">
        <v>47</v>
      </c>
      <c r="F83" s="76"/>
      <c r="G83" s="77">
        <f t="shared" si="13"/>
        <v>140452</v>
      </c>
      <c r="H83" s="77">
        <f t="shared" si="14"/>
        <v>156100</v>
      </c>
      <c r="I83" s="78">
        <f>I84</f>
        <v>156100</v>
      </c>
      <c r="J83" s="70"/>
      <c r="K83" s="70"/>
      <c r="L83" s="70"/>
      <c r="M83" s="70"/>
      <c r="N83" s="70"/>
      <c r="O83" s="70"/>
    </row>
    <row r="84" spans="1:15" ht="12.75">
      <c r="A84" s="32">
        <f t="shared" si="12"/>
        <v>73</v>
      </c>
      <c r="B84" s="30" t="s">
        <v>131</v>
      </c>
      <c r="C84" s="32">
        <v>810</v>
      </c>
      <c r="D84" s="76" t="s">
        <v>162</v>
      </c>
      <c r="E84" s="76" t="s">
        <v>47</v>
      </c>
      <c r="F84" s="76" t="s">
        <v>180</v>
      </c>
      <c r="G84" s="77">
        <f t="shared" si="13"/>
        <v>140452</v>
      </c>
      <c r="H84" s="77">
        <f t="shared" si="14"/>
        <v>156100</v>
      </c>
      <c r="I84" s="78">
        <f>I85</f>
        <v>156100</v>
      </c>
      <c r="J84" s="70"/>
      <c r="K84" s="70"/>
      <c r="L84" s="70"/>
      <c r="M84" s="70"/>
      <c r="N84" s="70"/>
      <c r="O84" s="70"/>
    </row>
    <row r="85" spans="1:15" ht="12.75">
      <c r="A85" s="32">
        <f t="shared" si="12"/>
        <v>74</v>
      </c>
      <c r="B85" s="30" t="s">
        <v>139</v>
      </c>
      <c r="C85" s="32">
        <v>810</v>
      </c>
      <c r="D85" s="76" t="s">
        <v>162</v>
      </c>
      <c r="E85" s="76" t="s">
        <v>47</v>
      </c>
      <c r="F85" s="76" t="s">
        <v>132</v>
      </c>
      <c r="G85" s="77">
        <v>140452</v>
      </c>
      <c r="H85" s="77">
        <v>156100</v>
      </c>
      <c r="I85" s="78">
        <v>156100</v>
      </c>
      <c r="J85" s="70"/>
      <c r="K85" s="70"/>
      <c r="L85" s="70"/>
      <c r="M85" s="70"/>
      <c r="N85" s="70"/>
      <c r="O85" s="70"/>
    </row>
    <row r="86" spans="1:15" ht="12.75">
      <c r="A86" s="32">
        <f t="shared" si="12"/>
        <v>75</v>
      </c>
      <c r="B86" s="30" t="s">
        <v>195</v>
      </c>
      <c r="C86" s="32"/>
      <c r="D86" s="76"/>
      <c r="E86" s="88"/>
      <c r="F86" s="76"/>
      <c r="G86" s="77"/>
      <c r="H86" s="77">
        <v>86400</v>
      </c>
      <c r="I86" s="78">
        <v>173216</v>
      </c>
      <c r="J86" s="70"/>
      <c r="K86" s="70"/>
      <c r="L86" s="70"/>
      <c r="M86" s="70"/>
      <c r="N86" s="70"/>
      <c r="O86" s="70"/>
    </row>
    <row r="87" spans="1:15" ht="12.75">
      <c r="A87" s="32">
        <f t="shared" si="12"/>
        <v>76</v>
      </c>
      <c r="B87" s="30" t="s">
        <v>133</v>
      </c>
      <c r="C87" s="32"/>
      <c r="D87" s="76"/>
      <c r="E87" s="88"/>
      <c r="F87" s="76"/>
      <c r="G87" s="89">
        <f>G12</f>
        <v>3633738</v>
      </c>
      <c r="H87" s="86">
        <f>H12</f>
        <v>3456011</v>
      </c>
      <c r="I87" s="78">
        <f>I12</f>
        <v>3464311</v>
      </c>
      <c r="J87" s="70"/>
      <c r="K87" s="70"/>
      <c r="L87" s="70"/>
      <c r="M87" s="70"/>
      <c r="N87" s="70"/>
      <c r="O87" s="70"/>
    </row>
    <row r="88" spans="1:9" ht="12.75">
      <c r="A88" s="5"/>
      <c r="B88" s="5"/>
      <c r="C88" s="73"/>
      <c r="D88" s="73"/>
      <c r="E88" s="73"/>
      <c r="F88" s="73"/>
      <c r="G88" s="74"/>
      <c r="H88" s="73"/>
      <c r="I88" s="73"/>
    </row>
    <row r="89" spans="1:9" ht="12.75">
      <c r="A89" s="5"/>
      <c r="B89" s="5"/>
      <c r="C89" s="48"/>
      <c r="D89" s="48"/>
      <c r="E89" s="48"/>
      <c r="F89" s="48"/>
      <c r="G89" s="73"/>
      <c r="H89" s="5"/>
      <c r="I89" s="5"/>
    </row>
    <row r="90" spans="1:9" ht="12.75">
      <c r="A90" s="5"/>
      <c r="B90" s="5"/>
      <c r="C90" s="48"/>
      <c r="D90" s="48"/>
      <c r="E90" s="48"/>
      <c r="F90" s="48"/>
      <c r="G90" s="5"/>
      <c r="H90" s="5"/>
      <c r="I90" s="5"/>
    </row>
    <row r="91" spans="1:9" ht="12.75">
      <c r="A91" s="5"/>
      <c r="B91" s="5"/>
      <c r="C91" s="48"/>
      <c r="D91" s="48"/>
      <c r="E91" s="48"/>
      <c r="F91" s="48"/>
      <c r="G91" s="5"/>
      <c r="H91" s="5"/>
      <c r="I91" s="5"/>
    </row>
    <row r="92" spans="1:9" ht="12.75">
      <c r="A92" s="5"/>
      <c r="B92" s="5"/>
      <c r="C92" s="48"/>
      <c r="D92" s="48"/>
      <c r="E92" s="48"/>
      <c r="F92" s="48"/>
      <c r="G92" s="5"/>
      <c r="H92" s="5"/>
      <c r="I92" s="5"/>
    </row>
    <row r="93" ht="12.75">
      <c r="G93" s="5"/>
    </row>
  </sheetData>
  <sheetProtection/>
  <mergeCells count="11">
    <mergeCell ref="D1:I1"/>
    <mergeCell ref="D2:I2"/>
    <mergeCell ref="D3:I3"/>
    <mergeCell ref="D9:F9"/>
    <mergeCell ref="A9:A10"/>
    <mergeCell ref="I9:I10"/>
    <mergeCell ref="A7:I7"/>
    <mergeCell ref="C9:C10"/>
    <mergeCell ref="B9:B10"/>
    <mergeCell ref="G9:G10"/>
    <mergeCell ref="H9:H10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6"/>
  <sheetViews>
    <sheetView zoomScale="120" zoomScaleNormal="120" zoomScalePageLayoutView="0" workbookViewId="0" topLeftCell="A85">
      <selection activeCell="A86" sqref="A86"/>
    </sheetView>
  </sheetViews>
  <sheetFormatPr defaultColWidth="9.00390625" defaultRowHeight="12.75"/>
  <cols>
    <col min="1" max="1" width="4.25390625" style="62" customWidth="1"/>
    <col min="2" max="2" width="46.00390625" style="62" customWidth="1"/>
    <col min="3" max="3" width="14.125" style="90" customWidth="1"/>
    <col min="4" max="5" width="5.625" style="62" customWidth="1"/>
    <col min="6" max="6" width="12.375" style="72" customWidth="1"/>
    <col min="7" max="7" width="11.375" style="62" bestFit="1" customWidth="1"/>
    <col min="8" max="8" width="10.875" style="62" customWidth="1"/>
    <col min="9" max="9" width="11.875" style="62" bestFit="1" customWidth="1"/>
    <col min="10" max="10" width="10.375" style="62" bestFit="1" customWidth="1"/>
    <col min="11" max="16384" width="9.00390625" style="62" customWidth="1"/>
  </cols>
  <sheetData>
    <row r="1" spans="1:8" ht="12.75">
      <c r="A1" s="127" t="s">
        <v>127</v>
      </c>
      <c r="B1" s="127"/>
      <c r="C1" s="127"/>
      <c r="D1" s="127"/>
      <c r="E1" s="127"/>
      <c r="F1" s="127"/>
      <c r="G1" s="127"/>
      <c r="H1" s="127"/>
    </row>
    <row r="2" spans="1:8" ht="12.75">
      <c r="A2" s="127" t="s">
        <v>298</v>
      </c>
      <c r="B2" s="127"/>
      <c r="C2" s="127"/>
      <c r="D2" s="127"/>
      <c r="E2" s="127"/>
      <c r="F2" s="127"/>
      <c r="G2" s="127"/>
      <c r="H2" s="127"/>
    </row>
    <row r="3" spans="1:8" ht="12.75">
      <c r="A3" s="127" t="s">
        <v>309</v>
      </c>
      <c r="B3" s="127"/>
      <c r="C3" s="127"/>
      <c r="D3" s="127"/>
      <c r="E3" s="127"/>
      <c r="F3" s="127"/>
      <c r="G3" s="127"/>
      <c r="H3" s="127"/>
    </row>
    <row r="4" ht="12.75">
      <c r="A4" s="6"/>
    </row>
    <row r="5" spans="1:8" ht="12.75">
      <c r="A5" s="150" t="s">
        <v>310</v>
      </c>
      <c r="B5" s="150"/>
      <c r="C5" s="150"/>
      <c r="D5" s="150"/>
      <c r="E5" s="150"/>
      <c r="F5" s="150"/>
      <c r="G5" s="150"/>
      <c r="H5" s="150"/>
    </row>
    <row r="6" spans="1:8" ht="33.75" customHeight="1">
      <c r="A6" s="150"/>
      <c r="B6" s="150"/>
      <c r="C6" s="150"/>
      <c r="D6" s="150"/>
      <c r="E6" s="150"/>
      <c r="F6" s="150"/>
      <c r="G6" s="150"/>
      <c r="H6" s="150"/>
    </row>
    <row r="7" spans="1:8" ht="12.75">
      <c r="A7" s="149" t="s">
        <v>225</v>
      </c>
      <c r="B7" s="149"/>
      <c r="C7" s="149"/>
      <c r="D7" s="149"/>
      <c r="E7" s="149"/>
      <c r="F7" s="149"/>
      <c r="G7" s="149"/>
      <c r="H7" s="149"/>
    </row>
    <row r="8" spans="1:8" s="69" customFormat="1" ht="12.75">
      <c r="A8" s="138" t="s">
        <v>88</v>
      </c>
      <c r="B8" s="138" t="s">
        <v>192</v>
      </c>
      <c r="C8" s="145" t="s">
        <v>193</v>
      </c>
      <c r="D8" s="138" t="s">
        <v>194</v>
      </c>
      <c r="E8" s="138" t="s">
        <v>166</v>
      </c>
      <c r="F8" s="146" t="s">
        <v>200</v>
      </c>
      <c r="G8" s="138" t="s">
        <v>252</v>
      </c>
      <c r="H8" s="138" t="s">
        <v>311</v>
      </c>
    </row>
    <row r="9" spans="1:8" s="69" customFormat="1" ht="12.75">
      <c r="A9" s="138"/>
      <c r="B9" s="138"/>
      <c r="C9" s="145"/>
      <c r="D9" s="138"/>
      <c r="E9" s="138"/>
      <c r="F9" s="147"/>
      <c r="G9" s="148"/>
      <c r="H9" s="148"/>
    </row>
    <row r="10" spans="1:8" s="69" customFormat="1" ht="12.75">
      <c r="A10" s="138"/>
      <c r="B10" s="138"/>
      <c r="C10" s="145"/>
      <c r="D10" s="138"/>
      <c r="E10" s="138"/>
      <c r="F10" s="147"/>
      <c r="G10" s="148"/>
      <c r="H10" s="148"/>
    </row>
    <row r="11" spans="1:10" s="69" customFormat="1" ht="12.75">
      <c r="A11" s="32"/>
      <c r="B11" s="32">
        <v>1</v>
      </c>
      <c r="C11" s="76">
        <v>2</v>
      </c>
      <c r="D11" s="32">
        <v>3</v>
      </c>
      <c r="E11" s="32">
        <v>4</v>
      </c>
      <c r="F11" s="33">
        <v>5</v>
      </c>
      <c r="G11" s="32">
        <v>6</v>
      </c>
      <c r="H11" s="32">
        <v>7</v>
      </c>
      <c r="I11" s="118"/>
      <c r="J11" s="118"/>
    </row>
    <row r="12" spans="1:10" ht="38.25">
      <c r="A12" s="32">
        <v>1</v>
      </c>
      <c r="B12" s="25" t="s">
        <v>279</v>
      </c>
      <c r="C12" s="88">
        <v>100000000</v>
      </c>
      <c r="D12" s="32"/>
      <c r="E12" s="76"/>
      <c r="F12" s="55">
        <f>F13+F29+F40+F46</f>
        <v>465942</v>
      </c>
      <c r="G12" s="55">
        <f>G13+G29+G40+G46</f>
        <v>287690</v>
      </c>
      <c r="H12" s="55">
        <f>H13+H29+H40+H46</f>
        <v>294190</v>
      </c>
      <c r="I12" s="117"/>
      <c r="J12" s="116"/>
    </row>
    <row r="13" spans="1:10" ht="25.5">
      <c r="A13" s="32">
        <f>A12+1</f>
        <v>2</v>
      </c>
      <c r="B13" s="25" t="s">
        <v>288</v>
      </c>
      <c r="C13" s="88">
        <v>110000000</v>
      </c>
      <c r="D13" s="32"/>
      <c r="E13" s="76"/>
      <c r="F13" s="55">
        <f>F24+F19+F14</f>
        <v>224490</v>
      </c>
      <c r="G13" s="55">
        <f>G24+G19+G14</f>
        <v>74490</v>
      </c>
      <c r="H13" s="55">
        <f>H24+H19+H14</f>
        <v>74490</v>
      </c>
      <c r="J13" s="116"/>
    </row>
    <row r="14" spans="1:10" ht="89.25">
      <c r="A14" s="32">
        <v>3</v>
      </c>
      <c r="B14" s="25" t="s">
        <v>293</v>
      </c>
      <c r="C14" s="88">
        <v>110081050</v>
      </c>
      <c r="D14" s="32"/>
      <c r="E14" s="76"/>
      <c r="F14" s="55">
        <f aca="true" t="shared" si="0" ref="F14:H17">F15</f>
        <v>15000</v>
      </c>
      <c r="G14" s="55">
        <f t="shared" si="0"/>
        <v>15000</v>
      </c>
      <c r="H14" s="55">
        <f t="shared" si="0"/>
        <v>15000</v>
      </c>
      <c r="J14" s="116"/>
    </row>
    <row r="15" spans="1:10" ht="25.5">
      <c r="A15" s="32">
        <v>4</v>
      </c>
      <c r="B15" s="25" t="s">
        <v>59</v>
      </c>
      <c r="C15" s="88">
        <v>110081050</v>
      </c>
      <c r="D15" s="32">
        <v>200</v>
      </c>
      <c r="E15" s="76"/>
      <c r="F15" s="55">
        <f t="shared" si="0"/>
        <v>15000</v>
      </c>
      <c r="G15" s="55">
        <f t="shared" si="0"/>
        <v>15000</v>
      </c>
      <c r="H15" s="55">
        <f t="shared" si="0"/>
        <v>15000</v>
      </c>
      <c r="J15" s="1"/>
    </row>
    <row r="16" spans="1:8" ht="25.5">
      <c r="A16" s="32">
        <v>5</v>
      </c>
      <c r="B16" s="25" t="s">
        <v>62</v>
      </c>
      <c r="C16" s="88">
        <v>110081050</v>
      </c>
      <c r="D16" s="32">
        <v>240</v>
      </c>
      <c r="E16" s="76"/>
      <c r="F16" s="55">
        <f t="shared" si="0"/>
        <v>15000</v>
      </c>
      <c r="G16" s="55">
        <f t="shared" si="0"/>
        <v>15000</v>
      </c>
      <c r="H16" s="55">
        <f t="shared" si="0"/>
        <v>15000</v>
      </c>
    </row>
    <row r="17" spans="1:8" ht="12.75">
      <c r="A17" s="32">
        <v>7</v>
      </c>
      <c r="B17" s="25" t="s">
        <v>186</v>
      </c>
      <c r="C17" s="88">
        <v>110081050</v>
      </c>
      <c r="D17" s="32">
        <v>240</v>
      </c>
      <c r="E17" s="76" t="s">
        <v>159</v>
      </c>
      <c r="F17" s="55">
        <f t="shared" si="0"/>
        <v>15000</v>
      </c>
      <c r="G17" s="55">
        <f t="shared" si="0"/>
        <v>15000</v>
      </c>
      <c r="H17" s="55">
        <f t="shared" si="0"/>
        <v>15000</v>
      </c>
    </row>
    <row r="18" spans="1:8" ht="12.75">
      <c r="A18" s="32">
        <v>8</v>
      </c>
      <c r="B18" s="25" t="s">
        <v>187</v>
      </c>
      <c r="C18" s="88">
        <v>110081050</v>
      </c>
      <c r="D18" s="32">
        <v>240</v>
      </c>
      <c r="E18" s="76" t="s">
        <v>160</v>
      </c>
      <c r="F18" s="55">
        <v>15000</v>
      </c>
      <c r="G18" s="58">
        <v>15000</v>
      </c>
      <c r="H18" s="58">
        <v>15000</v>
      </c>
    </row>
    <row r="19" spans="1:8" ht="76.5">
      <c r="A19" s="32">
        <f>A18+1</f>
        <v>9</v>
      </c>
      <c r="B19" s="25" t="s">
        <v>287</v>
      </c>
      <c r="C19" s="91">
        <v>110081040</v>
      </c>
      <c r="D19" s="32"/>
      <c r="E19" s="76"/>
      <c r="F19" s="55">
        <f aca="true" t="shared" si="1" ref="F19:H22">F20</f>
        <v>15000</v>
      </c>
      <c r="G19" s="55">
        <f t="shared" si="1"/>
        <v>15000</v>
      </c>
      <c r="H19" s="55">
        <f t="shared" si="1"/>
        <v>15000</v>
      </c>
    </row>
    <row r="20" spans="1:8" ht="25.5">
      <c r="A20" s="32">
        <v>10</v>
      </c>
      <c r="B20" s="25" t="s">
        <v>59</v>
      </c>
      <c r="C20" s="91">
        <v>110081040</v>
      </c>
      <c r="D20" s="32">
        <v>200</v>
      </c>
      <c r="E20" s="76"/>
      <c r="F20" s="55">
        <f t="shared" si="1"/>
        <v>15000</v>
      </c>
      <c r="G20" s="55">
        <f t="shared" si="1"/>
        <v>15000</v>
      </c>
      <c r="H20" s="55">
        <f t="shared" si="1"/>
        <v>15000</v>
      </c>
    </row>
    <row r="21" spans="1:8" ht="25.5">
      <c r="A21" s="32">
        <f>A20+1</f>
        <v>11</v>
      </c>
      <c r="B21" s="25" t="s">
        <v>62</v>
      </c>
      <c r="C21" s="91">
        <v>110081040</v>
      </c>
      <c r="D21" s="32">
        <v>240</v>
      </c>
      <c r="E21" s="76"/>
      <c r="F21" s="55">
        <f t="shared" si="1"/>
        <v>15000</v>
      </c>
      <c r="G21" s="55">
        <f t="shared" si="1"/>
        <v>15000</v>
      </c>
      <c r="H21" s="55">
        <f t="shared" si="1"/>
        <v>15000</v>
      </c>
    </row>
    <row r="22" spans="1:8" ht="12.75">
      <c r="A22" s="32">
        <v>13</v>
      </c>
      <c r="B22" s="25" t="s">
        <v>186</v>
      </c>
      <c r="C22" s="91">
        <v>110081040</v>
      </c>
      <c r="D22" s="32">
        <v>240</v>
      </c>
      <c r="E22" s="76" t="s">
        <v>159</v>
      </c>
      <c r="F22" s="55">
        <f t="shared" si="1"/>
        <v>15000</v>
      </c>
      <c r="G22" s="55">
        <f t="shared" si="1"/>
        <v>15000</v>
      </c>
      <c r="H22" s="55">
        <f t="shared" si="1"/>
        <v>15000</v>
      </c>
    </row>
    <row r="23" spans="1:8" ht="12.75">
      <c r="A23" s="32">
        <v>14</v>
      </c>
      <c r="B23" s="25" t="s">
        <v>187</v>
      </c>
      <c r="C23" s="91">
        <v>110081040</v>
      </c>
      <c r="D23" s="32">
        <v>240</v>
      </c>
      <c r="E23" s="76" t="s">
        <v>160</v>
      </c>
      <c r="F23" s="55">
        <v>15000</v>
      </c>
      <c r="G23" s="58">
        <v>15000</v>
      </c>
      <c r="H23" s="58">
        <v>15000</v>
      </c>
    </row>
    <row r="24" spans="1:8" ht="76.5">
      <c r="A24" s="32">
        <v>15</v>
      </c>
      <c r="B24" s="38" t="s">
        <v>289</v>
      </c>
      <c r="C24" s="91">
        <v>110081010</v>
      </c>
      <c r="D24" s="46"/>
      <c r="E24" s="92"/>
      <c r="F24" s="55">
        <f aca="true" t="shared" si="2" ref="F24:G27">F25</f>
        <v>194490</v>
      </c>
      <c r="G24" s="58">
        <f t="shared" si="2"/>
        <v>44490</v>
      </c>
      <c r="H24" s="58">
        <f>H26</f>
        <v>44490</v>
      </c>
    </row>
    <row r="25" spans="1:8" ht="25.5">
      <c r="A25" s="32">
        <v>16</v>
      </c>
      <c r="B25" s="38" t="s">
        <v>59</v>
      </c>
      <c r="C25" s="88">
        <v>110081010</v>
      </c>
      <c r="D25" s="32">
        <v>200</v>
      </c>
      <c r="E25" s="76"/>
      <c r="F25" s="55">
        <f t="shared" si="2"/>
        <v>194490</v>
      </c>
      <c r="G25" s="93">
        <f t="shared" si="2"/>
        <v>44490</v>
      </c>
      <c r="H25" s="93">
        <f>H26</f>
        <v>44490</v>
      </c>
    </row>
    <row r="26" spans="1:8" ht="25.5">
      <c r="A26" s="32">
        <v>17</v>
      </c>
      <c r="B26" s="38" t="s">
        <v>62</v>
      </c>
      <c r="C26" s="88">
        <v>110081010</v>
      </c>
      <c r="D26" s="32">
        <v>240</v>
      </c>
      <c r="E26" s="76"/>
      <c r="F26" s="55">
        <f t="shared" si="2"/>
        <v>194490</v>
      </c>
      <c r="G26" s="58">
        <f t="shared" si="2"/>
        <v>44490</v>
      </c>
      <c r="H26" s="58">
        <f>H27</f>
        <v>44490</v>
      </c>
    </row>
    <row r="27" spans="1:8" ht="12.75">
      <c r="A27" s="32">
        <f>A26+1</f>
        <v>18</v>
      </c>
      <c r="B27" s="25" t="s">
        <v>186</v>
      </c>
      <c r="C27" s="88">
        <v>110081010</v>
      </c>
      <c r="D27" s="32">
        <v>240</v>
      </c>
      <c r="E27" s="76" t="s">
        <v>159</v>
      </c>
      <c r="F27" s="55">
        <f t="shared" si="2"/>
        <v>194490</v>
      </c>
      <c r="G27" s="55">
        <f t="shared" si="2"/>
        <v>44490</v>
      </c>
      <c r="H27" s="55">
        <f>H28</f>
        <v>44490</v>
      </c>
    </row>
    <row r="28" spans="1:8" ht="12.75">
      <c r="A28" s="32">
        <v>19</v>
      </c>
      <c r="B28" s="25" t="s">
        <v>187</v>
      </c>
      <c r="C28" s="88">
        <v>110081010</v>
      </c>
      <c r="D28" s="32">
        <v>240</v>
      </c>
      <c r="E28" s="76" t="s">
        <v>160</v>
      </c>
      <c r="F28" s="55">
        <v>194490</v>
      </c>
      <c r="G28" s="58">
        <v>44490</v>
      </c>
      <c r="H28" s="58">
        <v>44490</v>
      </c>
    </row>
    <row r="29" spans="1:8" ht="25.5">
      <c r="A29" s="32">
        <f>A28+1</f>
        <v>20</v>
      </c>
      <c r="B29" s="29" t="s">
        <v>284</v>
      </c>
      <c r="C29" s="88">
        <v>120000000</v>
      </c>
      <c r="D29" s="32"/>
      <c r="E29" s="76"/>
      <c r="F29" s="55">
        <f>F30+F35</f>
        <v>60000</v>
      </c>
      <c r="G29" s="55">
        <f>G30+G35</f>
        <v>48100</v>
      </c>
      <c r="H29" s="55">
        <f>H30+H35</f>
        <v>54600</v>
      </c>
    </row>
    <row r="30" spans="1:8" s="72" customFormat="1" ht="102">
      <c r="A30" s="32">
        <v>21</v>
      </c>
      <c r="B30" s="94" t="s">
        <v>290</v>
      </c>
      <c r="C30" s="95">
        <v>120081020</v>
      </c>
      <c r="D30" s="85"/>
      <c r="E30" s="85"/>
      <c r="F30" s="55">
        <f aca="true" t="shared" si="3" ref="F30:H33">F31</f>
        <v>15000</v>
      </c>
      <c r="G30" s="55">
        <f t="shared" si="3"/>
        <v>0</v>
      </c>
      <c r="H30" s="55">
        <f t="shared" si="3"/>
        <v>0</v>
      </c>
    </row>
    <row r="31" spans="1:8" s="72" customFormat="1" ht="25.5">
      <c r="A31" s="32">
        <f>A30+1</f>
        <v>22</v>
      </c>
      <c r="B31" s="26" t="s">
        <v>59</v>
      </c>
      <c r="C31" s="95">
        <v>120081020</v>
      </c>
      <c r="D31" s="85" t="s">
        <v>60</v>
      </c>
      <c r="E31" s="85"/>
      <c r="F31" s="55">
        <f t="shared" si="3"/>
        <v>15000</v>
      </c>
      <c r="G31" s="55">
        <f t="shared" si="3"/>
        <v>0</v>
      </c>
      <c r="H31" s="55">
        <f t="shared" si="3"/>
        <v>0</v>
      </c>
    </row>
    <row r="32" spans="1:8" s="72" customFormat="1" ht="25.5">
      <c r="A32" s="32">
        <v>23</v>
      </c>
      <c r="B32" s="26" t="s">
        <v>62</v>
      </c>
      <c r="C32" s="95">
        <v>120081020</v>
      </c>
      <c r="D32" s="85" t="s">
        <v>63</v>
      </c>
      <c r="E32" s="85"/>
      <c r="F32" s="55">
        <f t="shared" si="3"/>
        <v>15000</v>
      </c>
      <c r="G32" s="55">
        <f t="shared" si="3"/>
        <v>0</v>
      </c>
      <c r="H32" s="55">
        <f t="shared" si="3"/>
        <v>0</v>
      </c>
    </row>
    <row r="33" spans="1:8" s="72" customFormat="1" ht="12.75">
      <c r="A33" s="32">
        <f>A32+1</f>
        <v>24</v>
      </c>
      <c r="B33" s="26" t="s">
        <v>179</v>
      </c>
      <c r="C33" s="95">
        <v>120081020</v>
      </c>
      <c r="D33" s="85" t="s">
        <v>63</v>
      </c>
      <c r="E33" s="85" t="s">
        <v>146</v>
      </c>
      <c r="F33" s="55">
        <f>F34</f>
        <v>15000</v>
      </c>
      <c r="G33" s="55">
        <f t="shared" si="3"/>
        <v>0</v>
      </c>
      <c r="H33" s="55">
        <f t="shared" si="3"/>
        <v>0</v>
      </c>
    </row>
    <row r="34" spans="1:8" s="72" customFormat="1" ht="12.75">
      <c r="A34" s="32">
        <v>25</v>
      </c>
      <c r="B34" s="30" t="s">
        <v>202</v>
      </c>
      <c r="C34" s="95">
        <v>120081020</v>
      </c>
      <c r="D34" s="85" t="s">
        <v>63</v>
      </c>
      <c r="E34" s="85" t="s">
        <v>158</v>
      </c>
      <c r="F34" s="55">
        <v>15000</v>
      </c>
      <c r="G34" s="55">
        <v>0</v>
      </c>
      <c r="H34" s="55">
        <v>0</v>
      </c>
    </row>
    <row r="35" spans="1:8" ht="102">
      <c r="A35" s="32">
        <f>A34+1</f>
        <v>26</v>
      </c>
      <c r="B35" s="29" t="s">
        <v>291</v>
      </c>
      <c r="C35" s="88">
        <v>120081090</v>
      </c>
      <c r="D35" s="76"/>
      <c r="E35" s="76"/>
      <c r="F35" s="55">
        <f aca="true" t="shared" si="4" ref="F35:H38">F36</f>
        <v>45000</v>
      </c>
      <c r="G35" s="93">
        <f t="shared" si="4"/>
        <v>48100</v>
      </c>
      <c r="H35" s="93">
        <f t="shared" si="4"/>
        <v>54600</v>
      </c>
    </row>
    <row r="36" spans="1:8" ht="25.5">
      <c r="A36" s="32">
        <v>27</v>
      </c>
      <c r="B36" s="38" t="s">
        <v>59</v>
      </c>
      <c r="C36" s="88">
        <v>120081090</v>
      </c>
      <c r="D36" s="76" t="s">
        <v>60</v>
      </c>
      <c r="E36" s="76"/>
      <c r="F36" s="55">
        <f t="shared" si="4"/>
        <v>45000</v>
      </c>
      <c r="G36" s="93">
        <f t="shared" si="4"/>
        <v>48100</v>
      </c>
      <c r="H36" s="93">
        <f t="shared" si="4"/>
        <v>54600</v>
      </c>
    </row>
    <row r="37" spans="1:8" ht="25.5">
      <c r="A37" s="32">
        <f>A36+1</f>
        <v>28</v>
      </c>
      <c r="B37" s="38" t="s">
        <v>62</v>
      </c>
      <c r="C37" s="88">
        <v>120081090</v>
      </c>
      <c r="D37" s="76" t="s">
        <v>63</v>
      </c>
      <c r="E37" s="76"/>
      <c r="F37" s="55">
        <f t="shared" si="4"/>
        <v>45000</v>
      </c>
      <c r="G37" s="93">
        <f t="shared" si="4"/>
        <v>48100</v>
      </c>
      <c r="H37" s="93">
        <f t="shared" si="4"/>
        <v>54600</v>
      </c>
    </row>
    <row r="38" spans="1:8" ht="12.75">
      <c r="A38" s="32">
        <v>29</v>
      </c>
      <c r="B38" s="25" t="s">
        <v>179</v>
      </c>
      <c r="C38" s="88">
        <v>120081090</v>
      </c>
      <c r="D38" s="76" t="s">
        <v>63</v>
      </c>
      <c r="E38" s="76" t="s">
        <v>146</v>
      </c>
      <c r="F38" s="55">
        <f t="shared" si="4"/>
        <v>45000</v>
      </c>
      <c r="G38" s="93">
        <f t="shared" si="4"/>
        <v>48100</v>
      </c>
      <c r="H38" s="93">
        <f t="shared" si="4"/>
        <v>54600</v>
      </c>
    </row>
    <row r="39" spans="1:8" ht="12.75">
      <c r="A39" s="32">
        <f>A38+1</f>
        <v>30</v>
      </c>
      <c r="B39" s="25" t="s">
        <v>202</v>
      </c>
      <c r="C39" s="88">
        <v>120081090</v>
      </c>
      <c r="D39" s="76" t="s">
        <v>63</v>
      </c>
      <c r="E39" s="76" t="s">
        <v>158</v>
      </c>
      <c r="F39" s="55">
        <v>45000</v>
      </c>
      <c r="G39" s="93">
        <v>48100</v>
      </c>
      <c r="H39" s="93">
        <v>54600</v>
      </c>
    </row>
    <row r="40" spans="1:8" ht="25.5">
      <c r="A40" s="32">
        <v>31</v>
      </c>
      <c r="B40" s="30" t="s">
        <v>282</v>
      </c>
      <c r="C40" s="91">
        <v>130000000</v>
      </c>
      <c r="D40" s="92"/>
      <c r="E40" s="92"/>
      <c r="F40" s="55">
        <f aca="true" t="shared" si="5" ref="F40:H50">F41</f>
        <v>41000</v>
      </c>
      <c r="G40" s="55">
        <f t="shared" si="5"/>
        <v>9000</v>
      </c>
      <c r="H40" s="55">
        <f t="shared" si="5"/>
        <v>9000</v>
      </c>
    </row>
    <row r="41" spans="1:8" ht="89.25">
      <c r="A41" s="32">
        <f>A40+1</f>
        <v>32</v>
      </c>
      <c r="B41" s="30" t="s">
        <v>283</v>
      </c>
      <c r="C41" s="76" t="s">
        <v>275</v>
      </c>
      <c r="D41" s="92"/>
      <c r="E41" s="92"/>
      <c r="F41" s="55">
        <f t="shared" si="5"/>
        <v>41000</v>
      </c>
      <c r="G41" s="55">
        <f t="shared" si="5"/>
        <v>9000</v>
      </c>
      <c r="H41" s="55">
        <f t="shared" si="5"/>
        <v>9000</v>
      </c>
    </row>
    <row r="42" spans="1:8" ht="25.5">
      <c r="A42" s="32">
        <v>33</v>
      </c>
      <c r="B42" s="30" t="s">
        <v>126</v>
      </c>
      <c r="C42" s="76" t="s">
        <v>275</v>
      </c>
      <c r="D42" s="92" t="s">
        <v>60</v>
      </c>
      <c r="E42" s="92"/>
      <c r="F42" s="55">
        <f t="shared" si="5"/>
        <v>41000</v>
      </c>
      <c r="G42" s="55">
        <f t="shared" si="5"/>
        <v>9000</v>
      </c>
      <c r="H42" s="55">
        <f t="shared" si="5"/>
        <v>9000</v>
      </c>
    </row>
    <row r="43" spans="1:8" ht="25.5">
      <c r="A43" s="32">
        <f>A42+1</f>
        <v>34</v>
      </c>
      <c r="B43" s="30" t="s">
        <v>62</v>
      </c>
      <c r="C43" s="76" t="s">
        <v>275</v>
      </c>
      <c r="D43" s="92" t="s">
        <v>63</v>
      </c>
      <c r="E43" s="92"/>
      <c r="F43" s="55">
        <f t="shared" si="5"/>
        <v>41000</v>
      </c>
      <c r="G43" s="55">
        <f t="shared" si="5"/>
        <v>9000</v>
      </c>
      <c r="H43" s="55">
        <f t="shared" si="5"/>
        <v>9000</v>
      </c>
    </row>
    <row r="44" spans="1:8" ht="25.5">
      <c r="A44" s="32">
        <v>35</v>
      </c>
      <c r="B44" s="30" t="s">
        <v>184</v>
      </c>
      <c r="C44" s="76" t="s">
        <v>275</v>
      </c>
      <c r="D44" s="92" t="s">
        <v>63</v>
      </c>
      <c r="E44" s="92" t="s">
        <v>156</v>
      </c>
      <c r="F44" s="55">
        <f t="shared" si="5"/>
        <v>41000</v>
      </c>
      <c r="G44" s="55">
        <f t="shared" si="5"/>
        <v>9000</v>
      </c>
      <c r="H44" s="55">
        <f t="shared" si="5"/>
        <v>9000</v>
      </c>
    </row>
    <row r="45" spans="1:8" ht="25.5">
      <c r="A45" s="32">
        <f>A44+1</f>
        <v>36</v>
      </c>
      <c r="B45" s="30" t="s">
        <v>128</v>
      </c>
      <c r="C45" s="76" t="s">
        <v>275</v>
      </c>
      <c r="D45" s="92" t="s">
        <v>63</v>
      </c>
      <c r="E45" s="92" t="s">
        <v>157</v>
      </c>
      <c r="F45" s="119">
        <v>41000</v>
      </c>
      <c r="G45" s="119">
        <v>9000</v>
      </c>
      <c r="H45" s="93">
        <v>9000</v>
      </c>
    </row>
    <row r="46" spans="1:8" ht="25.5">
      <c r="A46" s="32">
        <v>37</v>
      </c>
      <c r="B46" s="30" t="s">
        <v>49</v>
      </c>
      <c r="C46" s="91">
        <v>140000000</v>
      </c>
      <c r="D46" s="92"/>
      <c r="E46" s="92"/>
      <c r="F46" s="55">
        <f t="shared" si="5"/>
        <v>140452</v>
      </c>
      <c r="G46" s="55">
        <f t="shared" si="5"/>
        <v>156100</v>
      </c>
      <c r="H46" s="55">
        <f t="shared" si="5"/>
        <v>156100</v>
      </c>
    </row>
    <row r="47" spans="1:8" ht="89.25">
      <c r="A47" s="32">
        <f>A46+1</f>
        <v>38</v>
      </c>
      <c r="B47" s="38" t="s">
        <v>283</v>
      </c>
      <c r="C47" s="76" t="s">
        <v>47</v>
      </c>
      <c r="D47" s="92"/>
      <c r="E47" s="92"/>
      <c r="F47" s="55">
        <f t="shared" si="5"/>
        <v>140452</v>
      </c>
      <c r="G47" s="55">
        <f t="shared" si="5"/>
        <v>156100</v>
      </c>
      <c r="H47" s="55">
        <f t="shared" si="5"/>
        <v>156100</v>
      </c>
    </row>
    <row r="48" spans="1:8" ht="25.5">
      <c r="A48" s="32">
        <v>39</v>
      </c>
      <c r="B48" s="38" t="s">
        <v>59</v>
      </c>
      <c r="C48" s="76" t="s">
        <v>47</v>
      </c>
      <c r="D48" s="92" t="s">
        <v>180</v>
      </c>
      <c r="E48" s="92"/>
      <c r="F48" s="55">
        <f t="shared" si="5"/>
        <v>140452</v>
      </c>
      <c r="G48" s="55">
        <f t="shared" si="5"/>
        <v>156100</v>
      </c>
      <c r="H48" s="55">
        <f t="shared" si="5"/>
        <v>156100</v>
      </c>
    </row>
    <row r="49" spans="1:8" ht="25.5">
      <c r="A49" s="32">
        <f>A48+1</f>
        <v>40</v>
      </c>
      <c r="B49" s="38" t="s">
        <v>62</v>
      </c>
      <c r="C49" s="76" t="s">
        <v>47</v>
      </c>
      <c r="D49" s="92" t="s">
        <v>132</v>
      </c>
      <c r="E49" s="92"/>
      <c r="F49" s="55">
        <f t="shared" si="5"/>
        <v>140452</v>
      </c>
      <c r="G49" s="55">
        <f t="shared" si="5"/>
        <v>156100</v>
      </c>
      <c r="H49" s="55">
        <f t="shared" si="5"/>
        <v>156100</v>
      </c>
    </row>
    <row r="50" spans="1:8" ht="25.5">
      <c r="A50" s="32">
        <v>41</v>
      </c>
      <c r="B50" s="38" t="s">
        <v>184</v>
      </c>
      <c r="C50" s="76" t="s">
        <v>47</v>
      </c>
      <c r="D50" s="92" t="s">
        <v>132</v>
      </c>
      <c r="E50" s="92" t="s">
        <v>161</v>
      </c>
      <c r="F50" s="55">
        <f t="shared" si="5"/>
        <v>140452</v>
      </c>
      <c r="G50" s="55">
        <f t="shared" si="5"/>
        <v>156100</v>
      </c>
      <c r="H50" s="55">
        <f t="shared" si="5"/>
        <v>156100</v>
      </c>
    </row>
    <row r="51" spans="1:8" ht="25.5">
      <c r="A51" s="32">
        <f>A50+1</f>
        <v>42</v>
      </c>
      <c r="B51" s="38" t="s">
        <v>62</v>
      </c>
      <c r="C51" s="76" t="s">
        <v>47</v>
      </c>
      <c r="D51" s="92" t="s">
        <v>132</v>
      </c>
      <c r="E51" s="92" t="s">
        <v>162</v>
      </c>
      <c r="F51" s="119">
        <v>140452</v>
      </c>
      <c r="G51" s="119">
        <v>156100</v>
      </c>
      <c r="H51" s="93">
        <v>156100</v>
      </c>
    </row>
    <row r="52" spans="1:9" ht="25.5">
      <c r="A52" s="32">
        <v>43</v>
      </c>
      <c r="B52" s="26" t="s">
        <v>232</v>
      </c>
      <c r="C52" s="88">
        <v>8100000000</v>
      </c>
      <c r="D52" s="33"/>
      <c r="E52" s="85"/>
      <c r="F52" s="55">
        <f>F53</f>
        <v>2438593</v>
      </c>
      <c r="G52" s="55">
        <f>G53</f>
        <v>2352718</v>
      </c>
      <c r="H52" s="55">
        <f>H53</f>
        <v>2267702</v>
      </c>
      <c r="I52" s="72"/>
    </row>
    <row r="53" spans="1:8" ht="25.5">
      <c r="A53" s="32">
        <f>A52+1</f>
        <v>44</v>
      </c>
      <c r="B53" s="26" t="s">
        <v>277</v>
      </c>
      <c r="C53" s="88">
        <v>8110000000</v>
      </c>
      <c r="D53" s="33"/>
      <c r="E53" s="85"/>
      <c r="F53" s="55">
        <f>F63+F69+F73+F54</f>
        <v>2438593</v>
      </c>
      <c r="G53" s="55">
        <f>G63+G69+G73+G54</f>
        <v>2352718</v>
      </c>
      <c r="H53" s="55">
        <f>H63+H69+H73+H54</f>
        <v>2267702</v>
      </c>
    </row>
    <row r="54" spans="1:8" ht="63.75">
      <c r="A54" s="32">
        <v>45</v>
      </c>
      <c r="B54" s="25" t="s">
        <v>292</v>
      </c>
      <c r="C54" s="88">
        <v>8110051180</v>
      </c>
      <c r="D54" s="76"/>
      <c r="E54" s="76"/>
      <c r="F54" s="55">
        <f>F55+F59</f>
        <v>36404</v>
      </c>
      <c r="G54" s="55">
        <f>G55+G59</f>
        <v>36929</v>
      </c>
      <c r="H54" s="55">
        <f>H55+H59</f>
        <v>38729</v>
      </c>
    </row>
    <row r="55" spans="1:8" ht="63.75">
      <c r="A55" s="32">
        <f>A54+1</f>
        <v>46</v>
      </c>
      <c r="B55" s="26" t="s">
        <v>61</v>
      </c>
      <c r="C55" s="88">
        <v>8110051180</v>
      </c>
      <c r="D55" s="76" t="s">
        <v>85</v>
      </c>
      <c r="E55" s="76"/>
      <c r="F55" s="55">
        <f aca="true" t="shared" si="6" ref="F55:H57">F56</f>
        <v>26279</v>
      </c>
      <c r="G55" s="55">
        <f t="shared" si="6"/>
        <v>26279</v>
      </c>
      <c r="H55" s="55">
        <f t="shared" si="6"/>
        <v>26279</v>
      </c>
    </row>
    <row r="56" spans="1:8" ht="25.5">
      <c r="A56" s="32">
        <v>47</v>
      </c>
      <c r="B56" s="26" t="s">
        <v>231</v>
      </c>
      <c r="C56" s="95">
        <v>8110051180</v>
      </c>
      <c r="D56" s="85" t="s">
        <v>58</v>
      </c>
      <c r="E56" s="85"/>
      <c r="F56" s="55">
        <f t="shared" si="6"/>
        <v>26279</v>
      </c>
      <c r="G56" s="55">
        <f t="shared" si="6"/>
        <v>26279</v>
      </c>
      <c r="H56" s="55">
        <f t="shared" si="6"/>
        <v>26279</v>
      </c>
    </row>
    <row r="57" spans="1:8" ht="12.75">
      <c r="A57" s="32">
        <f>A56+1</f>
        <v>48</v>
      </c>
      <c r="B57" s="25" t="s">
        <v>182</v>
      </c>
      <c r="C57" s="95">
        <v>8110051180</v>
      </c>
      <c r="D57" s="85" t="s">
        <v>58</v>
      </c>
      <c r="E57" s="76" t="s">
        <v>154</v>
      </c>
      <c r="F57" s="55">
        <f t="shared" si="6"/>
        <v>26279</v>
      </c>
      <c r="G57" s="55">
        <f t="shared" si="6"/>
        <v>26279</v>
      </c>
      <c r="H57" s="55">
        <f>H58</f>
        <v>26279</v>
      </c>
    </row>
    <row r="58" spans="1:8" ht="12.75">
      <c r="A58" s="32">
        <v>49</v>
      </c>
      <c r="B58" s="25" t="s">
        <v>183</v>
      </c>
      <c r="C58" s="95">
        <v>8110051180</v>
      </c>
      <c r="D58" s="85" t="s">
        <v>58</v>
      </c>
      <c r="E58" s="76" t="s">
        <v>155</v>
      </c>
      <c r="F58" s="55">
        <v>26279</v>
      </c>
      <c r="G58" s="55">
        <v>26279</v>
      </c>
      <c r="H58" s="55">
        <v>26279</v>
      </c>
    </row>
    <row r="59" spans="1:8" ht="25.5">
      <c r="A59" s="32">
        <f>A58+1</f>
        <v>50</v>
      </c>
      <c r="B59" s="26" t="s">
        <v>59</v>
      </c>
      <c r="C59" s="95">
        <v>8110051180</v>
      </c>
      <c r="D59" s="85" t="s">
        <v>60</v>
      </c>
      <c r="E59" s="85"/>
      <c r="F59" s="55">
        <f aca="true" t="shared" si="7" ref="F59:H60">F60</f>
        <v>10125</v>
      </c>
      <c r="G59" s="55">
        <f t="shared" si="7"/>
        <v>10650</v>
      </c>
      <c r="H59" s="55">
        <f t="shared" si="7"/>
        <v>12450</v>
      </c>
    </row>
    <row r="60" spans="1:8" ht="25.5">
      <c r="A60" s="32">
        <v>51</v>
      </c>
      <c r="B60" s="26" t="s">
        <v>62</v>
      </c>
      <c r="C60" s="95">
        <v>8110051180</v>
      </c>
      <c r="D60" s="85" t="s">
        <v>63</v>
      </c>
      <c r="E60" s="85"/>
      <c r="F60" s="55">
        <f t="shared" si="7"/>
        <v>10125</v>
      </c>
      <c r="G60" s="55">
        <f t="shared" si="7"/>
        <v>10650</v>
      </c>
      <c r="H60" s="55">
        <f t="shared" si="7"/>
        <v>12450</v>
      </c>
    </row>
    <row r="61" spans="1:8" ht="12.75">
      <c r="A61" s="32">
        <f>A60+1</f>
        <v>52</v>
      </c>
      <c r="B61" s="25" t="s">
        <v>182</v>
      </c>
      <c r="C61" s="95">
        <v>8110051180</v>
      </c>
      <c r="D61" s="85" t="s">
        <v>63</v>
      </c>
      <c r="E61" s="76" t="s">
        <v>154</v>
      </c>
      <c r="F61" s="55">
        <f>F62</f>
        <v>10125</v>
      </c>
      <c r="G61" s="55">
        <f>G62</f>
        <v>10650</v>
      </c>
      <c r="H61" s="55">
        <f>H62</f>
        <v>12450</v>
      </c>
    </row>
    <row r="62" spans="1:8" ht="12.75">
      <c r="A62" s="32">
        <v>53</v>
      </c>
      <c r="B62" s="25" t="s">
        <v>183</v>
      </c>
      <c r="C62" s="95">
        <v>8110051180</v>
      </c>
      <c r="D62" s="85" t="s">
        <v>63</v>
      </c>
      <c r="E62" s="76" t="s">
        <v>155</v>
      </c>
      <c r="F62" s="55">
        <v>10125</v>
      </c>
      <c r="G62" s="55">
        <v>10650</v>
      </c>
      <c r="H62" s="55">
        <v>12450</v>
      </c>
    </row>
    <row r="63" spans="1:8" ht="76.5">
      <c r="A63" s="32">
        <f>A62+1</f>
        <v>54</v>
      </c>
      <c r="B63" s="25" t="s">
        <v>281</v>
      </c>
      <c r="C63" s="88">
        <v>8110075140</v>
      </c>
      <c r="D63" s="76"/>
      <c r="E63" s="76"/>
      <c r="F63" s="55">
        <f aca="true" t="shared" si="8" ref="F63:H66">F64</f>
        <v>190</v>
      </c>
      <c r="G63" s="93">
        <f t="shared" si="8"/>
        <v>190</v>
      </c>
      <c r="H63" s="93">
        <f t="shared" si="8"/>
        <v>190</v>
      </c>
    </row>
    <row r="64" spans="1:8" ht="25.5">
      <c r="A64" s="32">
        <v>55</v>
      </c>
      <c r="B64" s="38" t="s">
        <v>59</v>
      </c>
      <c r="C64" s="91">
        <v>8110075140</v>
      </c>
      <c r="D64" s="92" t="s">
        <v>60</v>
      </c>
      <c r="E64" s="92"/>
      <c r="F64" s="55">
        <f t="shared" si="8"/>
        <v>190</v>
      </c>
      <c r="G64" s="93">
        <f t="shared" si="8"/>
        <v>190</v>
      </c>
      <c r="H64" s="93">
        <f t="shared" si="8"/>
        <v>190</v>
      </c>
    </row>
    <row r="65" spans="1:8" ht="25.5">
      <c r="A65" s="32">
        <f>A64+1</f>
        <v>56</v>
      </c>
      <c r="B65" s="38" t="s">
        <v>62</v>
      </c>
      <c r="C65" s="91">
        <v>8110075140</v>
      </c>
      <c r="D65" s="92" t="s">
        <v>63</v>
      </c>
      <c r="E65" s="92"/>
      <c r="F65" s="55">
        <f t="shared" si="8"/>
        <v>190</v>
      </c>
      <c r="G65" s="93">
        <f t="shared" si="8"/>
        <v>190</v>
      </c>
      <c r="H65" s="93">
        <f t="shared" si="8"/>
        <v>190</v>
      </c>
    </row>
    <row r="66" spans="1:8" ht="12.75">
      <c r="A66" s="32">
        <v>57</v>
      </c>
      <c r="B66" s="25" t="s">
        <v>167</v>
      </c>
      <c r="C66" s="91">
        <v>8110075140</v>
      </c>
      <c r="D66" s="92" t="s">
        <v>63</v>
      </c>
      <c r="E66" s="92" t="s">
        <v>143</v>
      </c>
      <c r="F66" s="55">
        <f t="shared" si="8"/>
        <v>190</v>
      </c>
      <c r="G66" s="93">
        <f t="shared" si="8"/>
        <v>190</v>
      </c>
      <c r="H66" s="93">
        <f t="shared" si="8"/>
        <v>190</v>
      </c>
    </row>
    <row r="67" spans="1:8" ht="12.75">
      <c r="A67" s="32">
        <v>58</v>
      </c>
      <c r="B67" s="25" t="s">
        <v>181</v>
      </c>
      <c r="C67" s="91">
        <v>8110075140</v>
      </c>
      <c r="D67" s="92" t="s">
        <v>63</v>
      </c>
      <c r="E67" s="76" t="s">
        <v>153</v>
      </c>
      <c r="F67" s="55">
        <v>190</v>
      </c>
      <c r="G67" s="93">
        <v>190</v>
      </c>
      <c r="H67" s="93">
        <v>190</v>
      </c>
    </row>
    <row r="68" spans="1:8" ht="51">
      <c r="A68" s="32">
        <v>59</v>
      </c>
      <c r="B68" s="25" t="s">
        <v>278</v>
      </c>
      <c r="C68" s="88">
        <v>8110080050</v>
      </c>
      <c r="D68" s="76"/>
      <c r="E68" s="76"/>
      <c r="F68" s="55">
        <f aca="true" t="shared" si="9" ref="F68:H71">F69</f>
        <v>1000</v>
      </c>
      <c r="G68" s="93">
        <f t="shared" si="9"/>
        <v>1000</v>
      </c>
      <c r="H68" s="93">
        <f t="shared" si="9"/>
        <v>1000</v>
      </c>
    </row>
    <row r="69" spans="1:8" ht="12.75">
      <c r="A69" s="32">
        <v>60</v>
      </c>
      <c r="B69" s="25" t="s">
        <v>234</v>
      </c>
      <c r="C69" s="88">
        <v>8110080050</v>
      </c>
      <c r="D69" s="76" t="s">
        <v>235</v>
      </c>
      <c r="E69" s="76"/>
      <c r="F69" s="55">
        <f t="shared" si="9"/>
        <v>1000</v>
      </c>
      <c r="G69" s="58">
        <f t="shared" si="9"/>
        <v>1000</v>
      </c>
      <c r="H69" s="58">
        <f t="shared" si="9"/>
        <v>1000</v>
      </c>
    </row>
    <row r="70" spans="1:8" ht="12.75">
      <c r="A70" s="32">
        <v>61</v>
      </c>
      <c r="B70" s="25" t="s">
        <v>84</v>
      </c>
      <c r="C70" s="88">
        <v>8110080050</v>
      </c>
      <c r="D70" s="76" t="s">
        <v>83</v>
      </c>
      <c r="E70" s="76"/>
      <c r="F70" s="55">
        <f t="shared" si="9"/>
        <v>1000</v>
      </c>
      <c r="G70" s="93">
        <f t="shared" si="9"/>
        <v>1000</v>
      </c>
      <c r="H70" s="93">
        <f t="shared" si="9"/>
        <v>1000</v>
      </c>
    </row>
    <row r="71" spans="1:8" ht="12.75">
      <c r="A71" s="32">
        <f>A70+1</f>
        <v>62</v>
      </c>
      <c r="B71" s="25" t="s">
        <v>167</v>
      </c>
      <c r="C71" s="88">
        <v>8110080050</v>
      </c>
      <c r="D71" s="76" t="s">
        <v>83</v>
      </c>
      <c r="E71" s="76" t="s">
        <v>143</v>
      </c>
      <c r="F71" s="55">
        <f t="shared" si="9"/>
        <v>1000</v>
      </c>
      <c r="G71" s="93">
        <f t="shared" si="9"/>
        <v>1000</v>
      </c>
      <c r="H71" s="93">
        <f t="shared" si="9"/>
        <v>1000</v>
      </c>
    </row>
    <row r="72" spans="1:8" ht="12.75">
      <c r="A72" s="32">
        <v>63</v>
      </c>
      <c r="B72" s="25" t="s">
        <v>170</v>
      </c>
      <c r="C72" s="88">
        <v>8110080050</v>
      </c>
      <c r="D72" s="46">
        <v>870</v>
      </c>
      <c r="E72" s="92" t="s">
        <v>152</v>
      </c>
      <c r="F72" s="55">
        <v>1000</v>
      </c>
      <c r="G72" s="93">
        <v>1000</v>
      </c>
      <c r="H72" s="93">
        <v>1000</v>
      </c>
    </row>
    <row r="73" spans="1:8" ht="51">
      <c r="A73" s="32">
        <f>A72+1</f>
        <v>64</v>
      </c>
      <c r="B73" s="26" t="s">
        <v>233</v>
      </c>
      <c r="C73" s="88">
        <v>8110080210</v>
      </c>
      <c r="D73" s="32"/>
      <c r="E73" s="76"/>
      <c r="F73" s="55">
        <f>F74+F78+F82</f>
        <v>2400999</v>
      </c>
      <c r="G73" s="55">
        <f>G74+G78+G82</f>
        <v>2314599</v>
      </c>
      <c r="H73" s="55">
        <f>H74+H78+H82</f>
        <v>2227783</v>
      </c>
    </row>
    <row r="74" spans="1:8" ht="63.75">
      <c r="A74" s="32">
        <v>65</v>
      </c>
      <c r="B74" s="26" t="s">
        <v>61</v>
      </c>
      <c r="C74" s="88">
        <v>8110080210</v>
      </c>
      <c r="D74" s="32">
        <v>100</v>
      </c>
      <c r="E74" s="76"/>
      <c r="F74" s="55">
        <f>F75</f>
        <v>1895689</v>
      </c>
      <c r="G74" s="93">
        <f aca="true" t="shared" si="10" ref="G74:H76">G75</f>
        <v>1895689</v>
      </c>
      <c r="H74" s="93">
        <f t="shared" si="10"/>
        <v>1895689</v>
      </c>
    </row>
    <row r="75" spans="1:8" ht="25.5">
      <c r="A75" s="32">
        <f>A74+1</f>
        <v>66</v>
      </c>
      <c r="B75" s="38" t="s">
        <v>231</v>
      </c>
      <c r="C75" s="91">
        <v>8110080210</v>
      </c>
      <c r="D75" s="46">
        <v>120</v>
      </c>
      <c r="E75" s="92"/>
      <c r="F75" s="55">
        <f>F76</f>
        <v>1895689</v>
      </c>
      <c r="G75" s="58">
        <f t="shared" si="10"/>
        <v>1895689</v>
      </c>
      <c r="H75" s="58">
        <f t="shared" si="10"/>
        <v>1895689</v>
      </c>
    </row>
    <row r="76" spans="1:8" ht="12.75">
      <c r="A76" s="32">
        <v>67</v>
      </c>
      <c r="B76" s="25" t="s">
        <v>167</v>
      </c>
      <c r="C76" s="91">
        <v>8110080210</v>
      </c>
      <c r="D76" s="46">
        <v>120</v>
      </c>
      <c r="E76" s="92" t="s">
        <v>143</v>
      </c>
      <c r="F76" s="55">
        <f>F77</f>
        <v>1895689</v>
      </c>
      <c r="G76" s="58">
        <f t="shared" si="10"/>
        <v>1895689</v>
      </c>
      <c r="H76" s="58">
        <f t="shared" si="10"/>
        <v>1895689</v>
      </c>
    </row>
    <row r="77" spans="1:8" ht="51">
      <c r="A77" s="32">
        <v>68</v>
      </c>
      <c r="B77" s="26" t="s">
        <v>169</v>
      </c>
      <c r="C77" s="91">
        <v>8110080210</v>
      </c>
      <c r="D77" s="32">
        <v>120</v>
      </c>
      <c r="E77" s="76" t="s">
        <v>151</v>
      </c>
      <c r="F77" s="55">
        <v>1895689</v>
      </c>
      <c r="G77" s="58">
        <v>1895689</v>
      </c>
      <c r="H77" s="58">
        <v>1895689</v>
      </c>
    </row>
    <row r="78" spans="1:8" ht="25.5">
      <c r="A78" s="32">
        <v>69</v>
      </c>
      <c r="B78" s="38" t="s">
        <v>59</v>
      </c>
      <c r="C78" s="91">
        <v>8110080210</v>
      </c>
      <c r="D78" s="46">
        <v>200</v>
      </c>
      <c r="E78" s="92"/>
      <c r="F78" s="55">
        <f>F79</f>
        <v>502253</v>
      </c>
      <c r="G78" s="58">
        <f aca="true" t="shared" si="11" ref="G78:H80">G79</f>
        <v>415853</v>
      </c>
      <c r="H78" s="58">
        <f t="shared" si="11"/>
        <v>329037</v>
      </c>
    </row>
    <row r="79" spans="1:8" ht="25.5">
      <c r="A79" s="32">
        <f>A78+1</f>
        <v>70</v>
      </c>
      <c r="B79" s="38" t="s">
        <v>62</v>
      </c>
      <c r="C79" s="91">
        <v>8110080210</v>
      </c>
      <c r="D79" s="46">
        <v>240</v>
      </c>
      <c r="E79" s="92"/>
      <c r="F79" s="55">
        <f>F80</f>
        <v>502253</v>
      </c>
      <c r="G79" s="58">
        <f t="shared" si="11"/>
        <v>415853</v>
      </c>
      <c r="H79" s="58">
        <f t="shared" si="11"/>
        <v>329037</v>
      </c>
    </row>
    <row r="80" spans="1:8" ht="12.75">
      <c r="A80" s="32">
        <v>71</v>
      </c>
      <c r="B80" s="25" t="s">
        <v>167</v>
      </c>
      <c r="C80" s="91">
        <v>8110080210</v>
      </c>
      <c r="D80" s="46">
        <v>240</v>
      </c>
      <c r="E80" s="92" t="s">
        <v>143</v>
      </c>
      <c r="F80" s="55">
        <f>F81</f>
        <v>502253</v>
      </c>
      <c r="G80" s="93">
        <f t="shared" si="11"/>
        <v>415853</v>
      </c>
      <c r="H80" s="93">
        <f t="shared" si="11"/>
        <v>329037</v>
      </c>
    </row>
    <row r="81" spans="1:8" ht="51">
      <c r="A81" s="32">
        <f>A80+1</f>
        <v>72</v>
      </c>
      <c r="B81" s="26" t="s">
        <v>169</v>
      </c>
      <c r="C81" s="91">
        <v>8110080210</v>
      </c>
      <c r="D81" s="32">
        <v>240</v>
      </c>
      <c r="E81" s="76" t="s">
        <v>151</v>
      </c>
      <c r="F81" s="55">
        <v>502253</v>
      </c>
      <c r="G81" s="58">
        <v>415853</v>
      </c>
      <c r="H81" s="58">
        <v>329037</v>
      </c>
    </row>
    <row r="82" spans="1:8" ht="12.75">
      <c r="A82" s="32">
        <v>73</v>
      </c>
      <c r="B82" s="38" t="s">
        <v>234</v>
      </c>
      <c r="C82" s="91">
        <v>8110080210</v>
      </c>
      <c r="D82" s="46">
        <v>800</v>
      </c>
      <c r="E82" s="92"/>
      <c r="F82" s="55">
        <f aca="true" t="shared" si="12" ref="F82:H83">F83</f>
        <v>3057</v>
      </c>
      <c r="G82" s="58">
        <f>G83</f>
        <v>3057</v>
      </c>
      <c r="H82" s="58">
        <f t="shared" si="12"/>
        <v>3057</v>
      </c>
    </row>
    <row r="83" spans="1:8" ht="12.75">
      <c r="A83" s="32">
        <f>A82+1</f>
        <v>74</v>
      </c>
      <c r="B83" s="38" t="s">
        <v>87</v>
      </c>
      <c r="C83" s="91">
        <v>8110080210</v>
      </c>
      <c r="D83" s="46">
        <v>850</v>
      </c>
      <c r="E83" s="92"/>
      <c r="F83" s="55">
        <f t="shared" si="12"/>
        <v>3057</v>
      </c>
      <c r="G83" s="58">
        <f t="shared" si="12"/>
        <v>3057</v>
      </c>
      <c r="H83" s="58">
        <f t="shared" si="12"/>
        <v>3057</v>
      </c>
    </row>
    <row r="84" spans="1:8" ht="12.75">
      <c r="A84" s="32">
        <v>75</v>
      </c>
      <c r="B84" s="25" t="s">
        <v>167</v>
      </c>
      <c r="C84" s="91">
        <v>8110080210</v>
      </c>
      <c r="D84" s="46">
        <v>850</v>
      </c>
      <c r="E84" s="92" t="s">
        <v>143</v>
      </c>
      <c r="F84" s="55">
        <f>F85</f>
        <v>3057</v>
      </c>
      <c r="G84" s="58">
        <f>G85</f>
        <v>3057</v>
      </c>
      <c r="H84" s="58">
        <f>H85</f>
        <v>3057</v>
      </c>
    </row>
    <row r="85" spans="1:8" ht="51">
      <c r="A85" s="32">
        <f>A84+1</f>
        <v>76</v>
      </c>
      <c r="B85" s="26" t="s">
        <v>169</v>
      </c>
      <c r="C85" s="91">
        <v>8110080210</v>
      </c>
      <c r="D85" s="46">
        <v>850</v>
      </c>
      <c r="E85" s="92" t="s">
        <v>151</v>
      </c>
      <c r="F85" s="55">
        <v>3057</v>
      </c>
      <c r="G85" s="58">
        <v>3057</v>
      </c>
      <c r="H85" s="58">
        <v>3057</v>
      </c>
    </row>
    <row r="86" spans="1:8" ht="38.25">
      <c r="A86" s="32">
        <v>77</v>
      </c>
      <c r="B86" s="26" t="s">
        <v>228</v>
      </c>
      <c r="C86" s="88">
        <v>9100000000</v>
      </c>
      <c r="D86" s="32"/>
      <c r="E86" s="76"/>
      <c r="F86" s="55">
        <f aca="true" t="shared" si="13" ref="F86:F91">F87</f>
        <v>729203</v>
      </c>
      <c r="G86" s="93">
        <f aca="true" t="shared" si="14" ref="G86:H91">G87</f>
        <v>729203</v>
      </c>
      <c r="H86" s="93">
        <f t="shared" si="14"/>
        <v>729203</v>
      </c>
    </row>
    <row r="87" spans="1:8" ht="12.75">
      <c r="A87" s="32">
        <f>A86+1</f>
        <v>78</v>
      </c>
      <c r="B87" s="25" t="s">
        <v>229</v>
      </c>
      <c r="C87" s="88">
        <v>9110000000</v>
      </c>
      <c r="D87" s="32"/>
      <c r="E87" s="76"/>
      <c r="F87" s="55">
        <f t="shared" si="13"/>
        <v>729203</v>
      </c>
      <c r="G87" s="93">
        <f t="shared" si="14"/>
        <v>729203</v>
      </c>
      <c r="H87" s="93">
        <f t="shared" si="14"/>
        <v>729203</v>
      </c>
    </row>
    <row r="88" spans="1:8" ht="63.75">
      <c r="A88" s="32">
        <v>79</v>
      </c>
      <c r="B88" s="26" t="s">
        <v>230</v>
      </c>
      <c r="C88" s="88">
        <v>9110080210</v>
      </c>
      <c r="D88" s="32"/>
      <c r="E88" s="76"/>
      <c r="F88" s="55">
        <f t="shared" si="13"/>
        <v>729203</v>
      </c>
      <c r="G88" s="93">
        <f t="shared" si="14"/>
        <v>729203</v>
      </c>
      <c r="H88" s="93">
        <f t="shared" si="14"/>
        <v>729203</v>
      </c>
    </row>
    <row r="89" spans="1:8" ht="63.75">
      <c r="A89" s="32">
        <f>A88+1</f>
        <v>80</v>
      </c>
      <c r="B89" s="26" t="s">
        <v>61</v>
      </c>
      <c r="C89" s="88">
        <v>9110080210</v>
      </c>
      <c r="D89" s="32">
        <v>100</v>
      </c>
      <c r="E89" s="76"/>
      <c r="F89" s="55">
        <f t="shared" si="13"/>
        <v>729203</v>
      </c>
      <c r="G89" s="93">
        <f t="shared" si="14"/>
        <v>729203</v>
      </c>
      <c r="H89" s="93">
        <f t="shared" si="14"/>
        <v>729203</v>
      </c>
    </row>
    <row r="90" spans="1:8" ht="25.5">
      <c r="A90" s="32">
        <v>81</v>
      </c>
      <c r="B90" s="38" t="s">
        <v>231</v>
      </c>
      <c r="C90" s="91">
        <v>9110080210</v>
      </c>
      <c r="D90" s="46">
        <v>120</v>
      </c>
      <c r="E90" s="92"/>
      <c r="F90" s="55">
        <f t="shared" si="13"/>
        <v>729203</v>
      </c>
      <c r="G90" s="93">
        <f t="shared" si="14"/>
        <v>729203</v>
      </c>
      <c r="H90" s="93">
        <f t="shared" si="14"/>
        <v>729203</v>
      </c>
    </row>
    <row r="91" spans="1:8" ht="12.75">
      <c r="A91" s="32">
        <f>A90+1</f>
        <v>82</v>
      </c>
      <c r="B91" s="25" t="s">
        <v>167</v>
      </c>
      <c r="C91" s="91">
        <v>9110080210</v>
      </c>
      <c r="D91" s="46">
        <v>120</v>
      </c>
      <c r="E91" s="92" t="s">
        <v>143</v>
      </c>
      <c r="F91" s="55">
        <f t="shared" si="13"/>
        <v>729203</v>
      </c>
      <c r="G91" s="93">
        <f t="shared" si="14"/>
        <v>729203</v>
      </c>
      <c r="H91" s="93">
        <f t="shared" si="14"/>
        <v>729203</v>
      </c>
    </row>
    <row r="92" spans="1:8" ht="38.25">
      <c r="A92" s="32">
        <v>83</v>
      </c>
      <c r="B92" s="26" t="s">
        <v>191</v>
      </c>
      <c r="C92" s="91">
        <v>9110080210</v>
      </c>
      <c r="D92" s="46">
        <v>120</v>
      </c>
      <c r="E92" s="76" t="s">
        <v>150</v>
      </c>
      <c r="F92" s="55">
        <v>729203</v>
      </c>
      <c r="G92" s="93">
        <v>729203</v>
      </c>
      <c r="H92" s="93">
        <v>729203</v>
      </c>
    </row>
    <row r="93" spans="1:8" ht="12.75">
      <c r="A93" s="32">
        <f>A92+1</f>
        <v>84</v>
      </c>
      <c r="B93" s="25" t="s">
        <v>195</v>
      </c>
      <c r="C93" s="88"/>
      <c r="D93" s="76"/>
      <c r="E93" s="32"/>
      <c r="F93" s="55"/>
      <c r="G93" s="93">
        <v>86400</v>
      </c>
      <c r="H93" s="93">
        <v>173216</v>
      </c>
    </row>
    <row r="94" spans="1:8" s="123" customFormat="1" ht="12.75">
      <c r="A94" s="120">
        <v>85</v>
      </c>
      <c r="B94" s="37" t="s">
        <v>56</v>
      </c>
      <c r="C94" s="121"/>
      <c r="D94" s="122"/>
      <c r="E94" s="120"/>
      <c r="F94" s="54">
        <f>F86+F52+F12</f>
        <v>3633738</v>
      </c>
      <c r="G94" s="54">
        <f>G86+G52+G12+G93</f>
        <v>3456011</v>
      </c>
      <c r="H94" s="54">
        <f>H86+H52+H12+H93</f>
        <v>3464311</v>
      </c>
    </row>
    <row r="96" ht="12.75">
      <c r="F96" s="71"/>
    </row>
  </sheetData>
  <sheetProtection/>
  <mergeCells count="13">
    <mergeCell ref="H8:H10"/>
    <mergeCell ref="E8:E10"/>
    <mergeCell ref="A1:H1"/>
    <mergeCell ref="A2:H2"/>
    <mergeCell ref="A3:H3"/>
    <mergeCell ref="A7:H7"/>
    <mergeCell ref="A5:H6"/>
    <mergeCell ref="A8:A10"/>
    <mergeCell ref="B8:B10"/>
    <mergeCell ref="C8:C10"/>
    <mergeCell ref="D8:D10"/>
    <mergeCell ref="F8:F10"/>
    <mergeCell ref="G8:G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2018-11-16T01:56:47Z</cp:lastPrinted>
  <dcterms:created xsi:type="dcterms:W3CDTF">2010-12-02T07:50:49Z</dcterms:created>
  <dcterms:modified xsi:type="dcterms:W3CDTF">2018-11-20T04:25:39Z</dcterms:modified>
  <cp:category/>
  <cp:version/>
  <cp:contentType/>
  <cp:contentStatus/>
</cp:coreProperties>
</file>